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45" windowHeight="7815" activeTab="2"/>
  </bookViews>
  <sheets>
    <sheet name="105年得獎作品取回簽收單" sheetId="1" r:id="rId1"/>
    <sheet name="收件數統計表 (105)" sheetId="2" r:id="rId2"/>
    <sheet name="團體成績" sheetId="3" r:id="rId3"/>
    <sheet name="104年退件單" sheetId="4" r:id="rId4"/>
    <sheet name="104年退件單 (2)" sheetId="5" r:id="rId5"/>
  </sheets>
  <definedNames>
    <definedName name="_xlnm.Print_Area" localSheetId="3">'104年退件單'!$A$1:$X$86</definedName>
    <definedName name="_xlnm.Print_Area" localSheetId="4">'104年退件單 (2)'!$A$1:$X$28</definedName>
    <definedName name="_xlnm.Print_Area" localSheetId="0">'105年得獎作品取回簽收單'!$A$1:$AV$86</definedName>
    <definedName name="_xlnm.Print_Area" localSheetId="1">'收件數統計表 (105)'!$A$1:$I$86</definedName>
    <definedName name="_xlnm.Print_Area" localSheetId="2">'團體成績'!$A$1:$AV$94</definedName>
    <definedName name="_xlnm.Print_Titles" localSheetId="0">'105年得獎作品取回簽收單'!$B:$C,'105年得獎作品取回簽收單'!$1:$3</definedName>
    <definedName name="_xlnm.Print_Titles" localSheetId="1">'收件數統計表 (105)'!$2:$2</definedName>
    <definedName name="_xlnm.Print_Titles" localSheetId="2">'團體成績'!$A:$B,'團體成績'!$1:$3</definedName>
  </definedNames>
  <calcPr fullCalcOnLoad="1"/>
</workbook>
</file>

<file path=xl/sharedStrings.xml><?xml version="1.0" encoding="utf-8"?>
<sst xmlns="http://schemas.openxmlformats.org/spreadsheetml/2006/main" count="540" uniqueCount="241">
  <si>
    <t>機關代碼</t>
  </si>
  <si>
    <t>機關名稱</t>
  </si>
  <si>
    <t>國家安全會議</t>
  </si>
  <si>
    <t>國家安全局</t>
  </si>
  <si>
    <t>中央研究院</t>
  </si>
  <si>
    <t>國史館</t>
  </si>
  <si>
    <t>最高法院</t>
  </si>
  <si>
    <t>最高行政法院</t>
  </si>
  <si>
    <t>高雄高等行政法院</t>
  </si>
  <si>
    <t>公務員懲戒委員會</t>
  </si>
  <si>
    <t>臺灣高等法院</t>
  </si>
  <si>
    <t>考選部</t>
  </si>
  <si>
    <t>銓敘部</t>
  </si>
  <si>
    <t>審計部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</si>
  <si>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</si>
  <si>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</si>
  <si>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</si>
  <si>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</si>
  <si>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</si>
  <si>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</si>
  <si>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</si>
  <si>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</si>
  <si>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蒙藏委員會</t>
  </si>
  <si>
    <t>僑務委員會</t>
  </si>
  <si>
    <t>中央銀行</t>
  </si>
  <si>
    <t>行政院海岸巡防署</t>
  </si>
  <si>
    <t>國立故宮博物院</t>
  </si>
  <si>
    <t>臺灣省政府</t>
  </si>
  <si>
    <t>書法</t>
  </si>
  <si>
    <t>攝影</t>
  </si>
  <si>
    <t>得獎件數</t>
  </si>
  <si>
    <t>油畫</t>
  </si>
  <si>
    <t>水彩</t>
  </si>
  <si>
    <t>總計</t>
  </si>
  <si>
    <t>合計</t>
  </si>
  <si>
    <t>國畫類</t>
  </si>
  <si>
    <t>書法類</t>
  </si>
  <si>
    <t>攝影類</t>
  </si>
  <si>
    <t>送展件數</t>
  </si>
  <si>
    <t>成績</t>
  </si>
  <si>
    <t>佳作</t>
  </si>
  <si>
    <t>油畫類</t>
  </si>
  <si>
    <r>
      <t xml:space="preserve">機關名稱 </t>
    </r>
    <r>
      <rPr>
        <sz val="12"/>
        <rFont val="新細明體"/>
        <family val="1"/>
      </rPr>
      <t xml:space="preserve">      </t>
    </r>
    <r>
      <rPr>
        <sz val="12"/>
        <rFont val="華康隸書體W5"/>
        <family val="3"/>
      </rPr>
      <t>件數</t>
    </r>
  </si>
  <si>
    <t>書法類名次</t>
  </si>
  <si>
    <t>油畫類名次</t>
  </si>
  <si>
    <t>水彩類名次</t>
  </si>
  <si>
    <t>水彩類</t>
  </si>
  <si>
    <t>合     計</t>
  </si>
  <si>
    <t>得獎件數</t>
  </si>
  <si>
    <t>說明：</t>
  </si>
  <si>
    <t>一、</t>
  </si>
  <si>
    <t>二、</t>
  </si>
  <si>
    <t>三、</t>
  </si>
  <si>
    <t>各類作品分別聘請各大學美術系教授或社會名家擔任評審。</t>
  </si>
  <si>
    <t>送展作品除經評審認為水準較低未予展出者外，凡獲入選作品均予展出並列入專輯，以資觀摩紀念。</t>
  </si>
  <si>
    <t>第 1 名</t>
  </si>
  <si>
    <t>第 2 名</t>
  </si>
  <si>
    <t>第 3 名</t>
  </si>
  <si>
    <t>退件數</t>
  </si>
  <si>
    <t>簽收</t>
  </si>
  <si>
    <t xml:space="preserve">團體名次    </t>
  </si>
  <si>
    <t>高雄市政府</t>
  </si>
  <si>
    <t>新竹縣政府</t>
  </si>
  <si>
    <t>苗栗縣政府</t>
  </si>
  <si>
    <t>彰化縣政府</t>
  </si>
  <si>
    <t>南投縣政府</t>
  </si>
  <si>
    <t>嘉義縣政府</t>
  </si>
  <si>
    <t>雲林縣政府</t>
  </si>
  <si>
    <t>屏東縣政府</t>
  </si>
  <si>
    <t>宜蘭縣政府</t>
  </si>
  <si>
    <t>花蓮縣政府</t>
  </si>
  <si>
    <t>澎湖縣政府</t>
  </si>
  <si>
    <t>金門縣政府</t>
  </si>
  <si>
    <t>連江縣政府</t>
  </si>
  <si>
    <t>增加數</t>
  </si>
  <si>
    <t>中央</t>
  </si>
  <si>
    <t>地方</t>
  </si>
  <si>
    <t>聯絡人</t>
  </si>
  <si>
    <t>中央得獎數</t>
  </si>
  <si>
    <t>地方得獎數</t>
  </si>
  <si>
    <t>比例</t>
  </si>
  <si>
    <t>新北市政府</t>
  </si>
  <si>
    <t>漫畫</t>
  </si>
  <si>
    <t>攝影類名次</t>
  </si>
  <si>
    <t>漫畫類名次</t>
  </si>
  <si>
    <t>漫畫類</t>
  </si>
  <si>
    <t>優選</t>
  </si>
  <si>
    <t>優選</t>
  </si>
  <si>
    <t>佳作</t>
  </si>
  <si>
    <t>佳作</t>
  </si>
  <si>
    <t xml:space="preserve">      攝影類</t>
  </si>
  <si>
    <t xml:space="preserve">         </t>
  </si>
  <si>
    <t xml:space="preserve">       攝影類</t>
  </si>
  <si>
    <t>行政院人事行政總處</t>
  </si>
  <si>
    <t>臺東縣政府</t>
  </si>
  <si>
    <t>臺南市政府</t>
  </si>
  <si>
    <t>臺中市政府</t>
  </si>
  <si>
    <t>臺北市政府</t>
  </si>
  <si>
    <t>行政院主計總處</t>
  </si>
  <si>
    <t>行政院環境保護署</t>
  </si>
  <si>
    <t>行政院大陸委員會</t>
  </si>
  <si>
    <t>行政院原子能委員會</t>
  </si>
  <si>
    <t>第一名</t>
  </si>
  <si>
    <t>績優</t>
  </si>
  <si>
    <r>
      <t>團體成績係以送展作品件數及個人作品成績彙計，計分標準：</t>
    </r>
    <r>
      <rPr>
        <u val="single"/>
        <sz val="12"/>
        <rFont val="標楷體"/>
        <family val="4"/>
      </rPr>
      <t>送件數量每件0.1分至多採計5分</t>
    </r>
    <r>
      <rPr>
        <sz val="12"/>
        <rFont val="標楷體"/>
        <family val="4"/>
      </rPr>
      <t>。即：各機關選送各類作品之總數量在 50件以內者，每件以 0.1分採計，最多採計至5分；</t>
    </r>
    <r>
      <rPr>
        <u val="single"/>
        <sz val="12"/>
        <rFont val="標楷體"/>
        <family val="4"/>
      </rPr>
      <t>超過50件者，則仍以5分計算之</t>
    </r>
    <r>
      <rPr>
        <sz val="12"/>
        <rFont val="標楷體"/>
        <family val="4"/>
      </rPr>
      <t>。另再加上各類第一名5分、第二名4分、第三名3分、優選2分、佳作1分計算之。</t>
    </r>
  </si>
  <si>
    <t>第二名</t>
  </si>
  <si>
    <t>第三名</t>
  </si>
  <si>
    <t>101年全國公教美展得獎作品取回簽收單</t>
  </si>
  <si>
    <t>合計</t>
  </si>
  <si>
    <t>水墨</t>
  </si>
  <si>
    <t>總件數</t>
  </si>
  <si>
    <t>臺北高等行政法院</t>
  </si>
  <si>
    <t>水墨</t>
  </si>
  <si>
    <t>水墨類名次</t>
  </si>
  <si>
    <t>臺中高等行政法院</t>
  </si>
  <si>
    <t>智慧財產法院</t>
  </si>
  <si>
    <t>公務人員保障暨培訓委員會</t>
  </si>
  <si>
    <t>文化部</t>
  </si>
  <si>
    <t>行政院主計總處</t>
  </si>
  <si>
    <t>行政院環境保護署</t>
  </si>
  <si>
    <t>行政院大陸委員會</t>
  </si>
  <si>
    <t>行政院原子能委員會</t>
  </si>
  <si>
    <t>行政院農業委員會</t>
  </si>
  <si>
    <t>行政院公共工程委員會</t>
  </si>
  <si>
    <t>公平交易委員會</t>
  </si>
  <si>
    <t>客家委員會</t>
  </si>
  <si>
    <t>行政院人事行政總處</t>
  </si>
  <si>
    <t>飛航安全調查委員會</t>
  </si>
  <si>
    <t>飛航安全調查委員會</t>
  </si>
  <si>
    <t>臺灣省諮議會</t>
  </si>
  <si>
    <t>公務人員退休撫卹基金監理委員會</t>
  </si>
  <si>
    <t>立法院</t>
  </si>
  <si>
    <t>司法院</t>
  </si>
  <si>
    <t>考試院</t>
  </si>
  <si>
    <t>監察院</t>
  </si>
  <si>
    <t>總統府</t>
  </si>
  <si>
    <t>備註</t>
  </si>
  <si>
    <t>得分</t>
  </si>
  <si>
    <t>水墨類</t>
  </si>
  <si>
    <t>水墨類</t>
  </si>
  <si>
    <t>監察院</t>
  </si>
  <si>
    <t>總成績</t>
  </si>
  <si>
    <r>
      <t xml:space="preserve">機關名稱 </t>
    </r>
    <r>
      <rPr>
        <sz val="15"/>
        <rFont val="新細明體"/>
        <family val="1"/>
      </rPr>
      <t xml:space="preserve">                            </t>
    </r>
    <r>
      <rPr>
        <sz val="15"/>
        <rFont val="華康隸書體W5"/>
        <family val="3"/>
      </rPr>
      <t>件數</t>
    </r>
  </si>
  <si>
    <t>行政院</t>
  </si>
  <si>
    <t>衛生福利部</t>
  </si>
  <si>
    <t>國家發展委員會</t>
  </si>
  <si>
    <t>金融監督管理委員會</t>
  </si>
  <si>
    <t>公平交易委員會</t>
  </si>
  <si>
    <t>中央選舉委員會</t>
  </si>
  <si>
    <t>國家通訊傳播委員會</t>
  </si>
  <si>
    <t>臺北市政府</t>
  </si>
  <si>
    <t>新北市政府</t>
  </si>
  <si>
    <t>臺中市政府</t>
  </si>
  <si>
    <t>臺南市政府</t>
  </si>
  <si>
    <t>高雄市政府</t>
  </si>
  <si>
    <t>宜蘭縣政府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</si>
  <si>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</si>
  <si>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</si>
  <si>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</si>
  <si>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</si>
  <si>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</si>
  <si>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</si>
  <si>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</si>
  <si>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</si>
  <si>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</si>
  <si>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</si>
  <si>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</si>
  <si>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福建省政府</t>
  </si>
  <si>
    <t>新竹縣政府</t>
  </si>
  <si>
    <t>科技部</t>
  </si>
  <si>
    <t>機關代碼</t>
  </si>
  <si>
    <t>機關名稱</t>
  </si>
  <si>
    <t>送展件數</t>
  </si>
  <si>
    <t>水墨</t>
  </si>
  <si>
    <t>書法</t>
  </si>
  <si>
    <t>油畫</t>
  </si>
  <si>
    <t>水彩</t>
  </si>
  <si>
    <t>攝影</t>
  </si>
  <si>
    <t>漫畫</t>
  </si>
  <si>
    <t>合計</t>
  </si>
  <si>
    <t>得獎件數</t>
  </si>
  <si>
    <t>簽收</t>
  </si>
  <si>
    <t>國軍退除役官兵輔導委員會</t>
  </si>
  <si>
    <t>原住民族委員會</t>
  </si>
  <si>
    <t>原住民委員會</t>
  </si>
  <si>
    <t>國軍退除役官兵輔導委員會</t>
  </si>
  <si>
    <t>合計</t>
  </si>
  <si>
    <t>法官學院</t>
  </si>
  <si>
    <t>勞動部</t>
  </si>
  <si>
    <t>桃園市政府</t>
  </si>
  <si>
    <t>104年全國公教美展得獎作品簽收單</t>
  </si>
  <si>
    <t>法官學院</t>
  </si>
  <si>
    <t>衛生福利部</t>
  </si>
  <si>
    <t>文化部</t>
  </si>
  <si>
    <t>勞動部</t>
  </si>
  <si>
    <t>科技部</t>
  </si>
  <si>
    <t>國家發展委員會</t>
  </si>
  <si>
    <t>桃園市政府</t>
  </si>
  <si>
    <t>總統府</t>
  </si>
  <si>
    <t>臺北高等行政法院</t>
  </si>
  <si>
    <t>臺中高等行政法院</t>
  </si>
  <si>
    <t>智慧財產法院</t>
  </si>
  <si>
    <t>法官學院</t>
  </si>
  <si>
    <t>公務人員保障暨培訓委員會</t>
  </si>
  <si>
    <t>行政院</t>
  </si>
  <si>
    <t>衛生福利部</t>
  </si>
  <si>
    <t>文化部</t>
  </si>
  <si>
    <t>科技部</t>
  </si>
  <si>
    <t>國家發展委員會</t>
  </si>
  <si>
    <t>行政院主計總處</t>
  </si>
  <si>
    <t>行政院環境保護署</t>
  </si>
  <si>
    <t>行政院大陸委員會</t>
  </si>
  <si>
    <t>金融監督管理委員會</t>
  </si>
  <si>
    <t>國軍退除役官兵輔導委員會</t>
  </si>
  <si>
    <t>行政院原子能委員會</t>
  </si>
  <si>
    <t>行政院農業委員會</t>
  </si>
  <si>
    <t>公平交易委員會</t>
  </si>
  <si>
    <t>行政院公共工程委員會</t>
  </si>
  <si>
    <t>原住民族委員會</t>
  </si>
  <si>
    <t>客家委員會</t>
  </si>
  <si>
    <t>中央選舉委員會</t>
  </si>
  <si>
    <t>國家通訊傳播委員會</t>
  </si>
  <si>
    <t>行政院人事行政總處</t>
  </si>
  <si>
    <t>飛航安全調查委員會</t>
  </si>
  <si>
    <t>臺灣省諮議會</t>
  </si>
  <si>
    <t>臺北市政府</t>
  </si>
  <si>
    <t>桃園市政府</t>
  </si>
  <si>
    <t>臺中市政府</t>
  </si>
  <si>
    <t>臺南市政府</t>
  </si>
  <si>
    <t>臺東縣政府</t>
  </si>
  <si>
    <t>基隆市政府</t>
  </si>
  <si>
    <t>新竹市政府</t>
  </si>
  <si>
    <t>嘉義市政府</t>
  </si>
  <si>
    <t>福建省政府</t>
  </si>
  <si>
    <t>105年全國公教美展各機關各類作品收件數統計彙整表</t>
  </si>
  <si>
    <t>桃園市政府</t>
  </si>
  <si>
    <t>105年全國公教美展作品統計暨團體名次表</t>
  </si>
  <si>
    <r>
      <t>團體成績係以個人作品成績及選送作品件數彙計，計分標準如下：個人作品成績：</t>
    </r>
    <r>
      <rPr>
        <u val="single"/>
        <sz val="12"/>
        <rFont val="標楷體"/>
        <family val="4"/>
      </rPr>
      <t>第1名5分、第2名4分、第3名3分、優選2分、佳作1分</t>
    </r>
    <r>
      <rPr>
        <sz val="12"/>
        <rFont val="標楷體"/>
        <family val="4"/>
      </rPr>
      <t>。選送作品件數加權：</t>
    </r>
    <r>
      <rPr>
        <u val="single"/>
        <sz val="12"/>
        <rFont val="標楷體"/>
        <family val="4"/>
      </rPr>
      <t>按送件數量，每件以0.1分採計，至多採計5分。</t>
    </r>
    <r>
      <rPr>
        <sz val="12"/>
        <rFont val="標楷體"/>
        <family val="4"/>
      </rPr>
      <t>（即：各機關選送作品之總數量在50件以內者，每件以0.1分採計，最多採計至5分；超過50件者，則仍以5分計算之。）</t>
    </r>
  </si>
  <si>
    <t>各類作品分別聘請學者、專家擔任評審。</t>
  </si>
  <si>
    <t>入選作品均予展出並列入專輯，以資觀摩紀念。</t>
  </si>
  <si>
    <t>得分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</si>
</sst>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00"/>
    <numFmt numFmtId="182" formatCode="m/d;@"/>
    <numFmt numFmtId="183" formatCode="0.00_);[Red]\(0.00\)"/>
    <numFmt numFmtId="184" formatCode="m&quot;月&quot;d&quot;日&quot;"/>
    <numFmt numFmtId="185" formatCode="#\ ???/???"/>
    <numFmt numFmtId="186" formatCode="mmm\-yyyy"/>
    <numFmt numFmtId="187" formatCode="0_);[Red]\(0\)"/>
    <numFmt numFmtId="188" formatCode="[$€-2]\ #,##0.00_);[Red]\([$€-2]\ #,##0.00\)"/>
    <numFmt numFmtId="189" formatCode="0.0_);[Red]\(0.0\)"/>
  </numFmts>
  <fonts count="82">
    <font>
      <sz val="12"/>
      <name val="新細明體"/>
      <family val="1"/>
    </font>
    <font>
      <sz val="9"/>
      <name val="新細明體"/>
      <family val="1"/>
    </font>
    <font>
      <sz val="12"/>
      <name val="華康隸書體W5"/>
      <family val="3"/>
    </font>
    <font>
      <sz val="12"/>
      <color indexed="10"/>
      <name val="新細明體"/>
      <family val="1"/>
    </font>
    <font>
      <sz val="10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u val="single"/>
      <sz val="12"/>
      <name val="標楷體"/>
      <family val="4"/>
    </font>
    <font>
      <sz val="10"/>
      <name val="華康隸書體W5"/>
      <family val="3"/>
    </font>
    <font>
      <sz val="14"/>
      <name val="華康隸書體W5"/>
      <family val="3"/>
    </font>
    <font>
      <sz val="14"/>
      <name val="新細明體"/>
      <family val="1"/>
    </font>
    <font>
      <b/>
      <sz val="12"/>
      <color indexed="10"/>
      <name val="華康隸書體W5"/>
      <family val="3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5"/>
      <name val="標楷體"/>
      <family val="4"/>
    </font>
    <font>
      <sz val="15"/>
      <name val="新細明體"/>
      <family val="1"/>
    </font>
    <font>
      <sz val="15"/>
      <name val="華康隸書體W5"/>
      <family val="3"/>
    </font>
    <font>
      <b/>
      <sz val="15"/>
      <color indexed="10"/>
      <name val="華康隸書體W5"/>
      <family val="3"/>
    </font>
    <font>
      <b/>
      <sz val="15"/>
      <name val="新細明體"/>
      <family val="1"/>
    </font>
    <font>
      <b/>
      <sz val="15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10"/>
      <name val="華康隸書體W5"/>
      <family val="3"/>
    </font>
    <font>
      <sz val="12"/>
      <color indexed="62"/>
      <name val="標楷體"/>
      <family val="4"/>
    </font>
    <font>
      <sz val="12"/>
      <color indexed="62"/>
      <name val="華康隸書體W5"/>
      <family val="3"/>
    </font>
    <font>
      <sz val="10"/>
      <color indexed="62"/>
      <name val="華康隸書體W5"/>
      <family val="3"/>
    </font>
    <font>
      <sz val="10"/>
      <color indexed="8"/>
      <name val="新細明體"/>
      <family val="1"/>
    </font>
    <font>
      <sz val="12"/>
      <color indexed="8"/>
      <name val="Courier New"/>
      <family val="3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4"/>
      <color rgb="FFFF0000"/>
      <name val="華康隸書體W5"/>
      <family val="3"/>
    </font>
    <font>
      <sz val="12"/>
      <color theme="4" tint="-0.24997000396251678"/>
      <name val="標楷體"/>
      <family val="4"/>
    </font>
    <font>
      <sz val="12"/>
      <color theme="4" tint="-0.24997000396251678"/>
      <name val="新細明體"/>
      <family val="1"/>
    </font>
    <font>
      <sz val="12"/>
      <color theme="4" tint="-0.24997000396251678"/>
      <name val="華康隸書體W5"/>
      <family val="3"/>
    </font>
    <font>
      <sz val="10"/>
      <color theme="4" tint="-0.24997000396251678"/>
      <name val="華康隸書體W5"/>
      <family val="3"/>
    </font>
    <font>
      <sz val="10"/>
      <color rgb="FF000000"/>
      <name val="新細明體"/>
      <family val="1"/>
    </font>
    <font>
      <sz val="12"/>
      <color rgb="FF000000"/>
      <name val="新細明體"/>
      <family val="1"/>
    </font>
    <font>
      <sz val="12"/>
      <color rgb="FF000000"/>
      <name val="Courier New"/>
      <family val="3"/>
    </font>
    <font>
      <b/>
      <sz val="12"/>
      <color rgb="FFFF0000"/>
      <name val="新細明體"/>
      <family val="1"/>
    </font>
    <font>
      <sz val="12"/>
      <color theme="1"/>
      <name val="標楷體"/>
      <family val="4"/>
    </font>
    <font>
      <b/>
      <sz val="15"/>
      <color rgb="FFFF000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30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3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187" fontId="0" fillId="0" borderId="0" xfId="0" applyNumberForma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187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87" fontId="0" fillId="35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2" fontId="0" fillId="0" borderId="0" xfId="0" applyNumberFormat="1" applyFill="1" applyAlignment="1">
      <alignment horizontal="left" vertical="center"/>
    </xf>
    <xf numFmtId="0" fontId="0" fillId="0" borderId="0" xfId="0" applyBorder="1" applyAlignment="1">
      <alignment vertical="center"/>
    </xf>
    <xf numFmtId="187" fontId="7" fillId="0" borderId="0" xfId="0" applyNumberFormat="1" applyFont="1" applyFill="1" applyAlignment="1">
      <alignment vertical="center" wrapText="1"/>
    </xf>
    <xf numFmtId="187" fontId="7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7" fontId="0" fillId="0" borderId="10" xfId="0" applyNumberFormat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70" fillId="37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87" fontId="7" fillId="0" borderId="12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187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top" wrapText="1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6" fillId="38" borderId="10" xfId="0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7" borderId="0" xfId="0" applyFont="1" applyFill="1" applyBorder="1" applyAlignment="1">
      <alignment horizontal="center" vertical="center" wrapText="1"/>
    </xf>
    <xf numFmtId="13" fontId="72" fillId="0" borderId="0" xfId="0" applyNumberFormat="1" applyFont="1" applyFill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182" fontId="72" fillId="0" borderId="20" xfId="0" applyNumberFormat="1" applyFont="1" applyFill="1" applyBorder="1" applyAlignment="1">
      <alignment horizontal="left" vertical="center"/>
    </xf>
    <xf numFmtId="0" fontId="72" fillId="0" borderId="20" xfId="0" applyFont="1" applyFill="1" applyBorder="1" applyAlignment="1">
      <alignment horizontal="left" vertical="center"/>
    </xf>
    <xf numFmtId="0" fontId="72" fillId="0" borderId="20" xfId="0" applyFont="1" applyFill="1" applyBorder="1" applyAlignment="1">
      <alignment vertical="center"/>
    </xf>
    <xf numFmtId="0" fontId="73" fillId="0" borderId="2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37" borderId="0" xfId="0" applyFont="1" applyFill="1" applyBorder="1" applyAlignment="1">
      <alignment horizontal="center" vertical="center"/>
    </xf>
    <xf numFmtId="0" fontId="74" fillId="37" borderId="0" xfId="0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center" vertical="center" wrapText="1"/>
    </xf>
    <xf numFmtId="187" fontId="72" fillId="37" borderId="0" xfId="0" applyNumberFormat="1" applyFont="1" applyFill="1" applyBorder="1" applyAlignment="1">
      <alignment vertical="center" wrapText="1"/>
    </xf>
    <xf numFmtId="187" fontId="72" fillId="0" borderId="0" xfId="0" applyNumberFormat="1" applyFont="1" applyFill="1" applyAlignment="1">
      <alignment vertical="center" wrapText="1"/>
    </xf>
    <xf numFmtId="187" fontId="7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7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87" fontId="0" fillId="0" borderId="0" xfId="0" applyNumberForma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3" fontId="7" fillId="0" borderId="0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center"/>
    </xf>
    <xf numFmtId="187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87" fontId="22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87" fontId="22" fillId="0" borderId="11" xfId="0" applyNumberFormat="1" applyFont="1" applyBorder="1" applyAlignment="1" applyProtection="1">
      <alignment horizontal="center" vertical="center"/>
      <protection/>
    </xf>
    <xf numFmtId="187" fontId="22" fillId="0" borderId="13" xfId="0" applyNumberFormat="1" applyFont="1" applyBorder="1" applyAlignment="1" applyProtection="1">
      <alignment horizontal="left" vertical="center"/>
      <protection/>
    </xf>
    <xf numFmtId="187" fontId="22" fillId="0" borderId="13" xfId="0" applyNumberFormat="1" applyFont="1" applyFill="1" applyBorder="1" applyAlignment="1" applyProtection="1">
      <alignment horizontal="left" vertical="center"/>
      <protection/>
    </xf>
    <xf numFmtId="187" fontId="22" fillId="0" borderId="22" xfId="0" applyNumberFormat="1" applyFont="1" applyBorder="1" applyAlignment="1" applyProtection="1">
      <alignment horizontal="left" vertical="center"/>
      <protection/>
    </xf>
    <xf numFmtId="187" fontId="22" fillId="0" borderId="10" xfId="0" applyNumberFormat="1" applyFont="1" applyBorder="1" applyAlignment="1" applyProtection="1">
      <alignment horizontal="left" vertical="center"/>
      <protection/>
    </xf>
    <xf numFmtId="187" fontId="2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187" fontId="22" fillId="37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87" fontId="0" fillId="33" borderId="10" xfId="0" applyNumberForma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top" wrapText="1"/>
      <protection hidden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center"/>
    </xf>
    <xf numFmtId="187" fontId="7" fillId="37" borderId="0" xfId="0" applyNumberFormat="1" applyFont="1" applyFill="1" applyBorder="1" applyAlignment="1">
      <alignment vertical="center" wrapText="1"/>
    </xf>
    <xf numFmtId="0" fontId="0" fillId="37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3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80" fillId="0" borderId="10" xfId="0" applyFont="1" applyBorder="1" applyAlignment="1">
      <alignment horizontal="center" vertical="center" wrapText="1"/>
    </xf>
    <xf numFmtId="0" fontId="7" fillId="4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87" fontId="22" fillId="0" borderId="10" xfId="0" applyNumberFormat="1" applyFont="1" applyFill="1" applyBorder="1" applyAlignment="1">
      <alignment horizontal="center" vertical="center"/>
    </xf>
    <xf numFmtId="187" fontId="22" fillId="0" borderId="13" xfId="0" applyNumberFormat="1" applyFont="1" applyBorder="1" applyAlignment="1" applyProtection="1">
      <alignment horizontal="center" vertical="center"/>
      <protection/>
    </xf>
    <xf numFmtId="187" fontId="22" fillId="0" borderId="13" xfId="0" applyNumberFormat="1" applyFont="1" applyFill="1" applyBorder="1" applyAlignment="1" applyProtection="1">
      <alignment horizontal="center" vertical="center"/>
      <protection/>
    </xf>
    <xf numFmtId="187" fontId="22" fillId="0" borderId="22" xfId="0" applyNumberFormat="1" applyFont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center" vertical="center"/>
      <protection/>
    </xf>
    <xf numFmtId="0" fontId="21" fillId="39" borderId="10" xfId="0" applyFont="1" applyFill="1" applyBorder="1" applyAlignment="1">
      <alignment vertical="center"/>
    </xf>
    <xf numFmtId="189" fontId="81" fillId="0" borderId="10" xfId="0" applyNumberFormat="1" applyFont="1" applyFill="1" applyBorder="1" applyAlignment="1">
      <alignment vertical="center"/>
    </xf>
    <xf numFmtId="187" fontId="22" fillId="39" borderId="1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18" xfId="0" applyFont="1" applyFill="1" applyBorder="1" applyAlignment="1">
      <alignment vertical="distributed" textRotation="255" wrapText="1" shrinkToFit="1"/>
    </xf>
    <xf numFmtId="0" fontId="14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distributed" textRotation="255" wrapText="1"/>
    </xf>
    <xf numFmtId="0" fontId="0" fillId="0" borderId="21" xfId="0" applyBorder="1" applyAlignment="1">
      <alignment vertical="distributed" textRotation="255" wrapText="1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4" fillId="37" borderId="0" xfId="0" applyFont="1" applyFill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87" fontId="0" fillId="0" borderId="15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28" fillId="0" borderId="17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8" xfId="0" applyFont="1" applyFill="1" applyBorder="1" applyAlignment="1">
      <alignment vertical="distributed" textRotation="255" wrapText="1" shrinkToFit="1"/>
    </xf>
    <xf numFmtId="0" fontId="25" fillId="0" borderId="2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18" xfId="0" applyFont="1" applyBorder="1" applyAlignment="1">
      <alignment vertical="distributed" textRotation="255" wrapText="1"/>
    </xf>
    <xf numFmtId="0" fontId="23" fillId="0" borderId="21" xfId="0" applyFont="1" applyBorder="1" applyAlignment="1">
      <alignment vertical="distributed" textRotation="255" wrapText="1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</xdr:row>
      <xdr:rowOff>142875</xdr:rowOff>
    </xdr:from>
    <xdr:to>
      <xdr:col>48</xdr:col>
      <xdr:colOff>0</xdr:colOff>
      <xdr:row>2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44475" y="7905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944475" y="647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114300</xdr:rowOff>
    </xdr:from>
    <xdr:to>
      <xdr:col>48</xdr:col>
      <xdr:colOff>0</xdr:colOff>
      <xdr:row>2</xdr:row>
      <xdr:rowOff>409575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944475" y="7620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171450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944475" y="647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76200</xdr:rowOff>
    </xdr:from>
    <xdr:to>
      <xdr:col>48</xdr:col>
      <xdr:colOff>0</xdr:colOff>
      <xdr:row>2</xdr:row>
      <xdr:rowOff>400050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2944475" y="72390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190500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944475" y="6477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171450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2944475" y="647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114300</xdr:rowOff>
    </xdr:from>
    <xdr:to>
      <xdr:col>48</xdr:col>
      <xdr:colOff>0</xdr:colOff>
      <xdr:row>2</xdr:row>
      <xdr:rowOff>409575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944475" y="7620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</xdr:row>
      <xdr:rowOff>142875</xdr:rowOff>
    </xdr:from>
    <xdr:to>
      <xdr:col>48</xdr:col>
      <xdr:colOff>0</xdr:colOff>
      <xdr:row>2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745450" y="8953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0745450" y="7524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114300</xdr:rowOff>
    </xdr:from>
    <xdr:to>
      <xdr:col>48</xdr:col>
      <xdr:colOff>0</xdr:colOff>
      <xdr:row>2</xdr:row>
      <xdr:rowOff>409575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0745450" y="8667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161925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0745450" y="7524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85725</xdr:rowOff>
    </xdr:from>
    <xdr:to>
      <xdr:col>48</xdr:col>
      <xdr:colOff>0</xdr:colOff>
      <xdr:row>2</xdr:row>
      <xdr:rowOff>390525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0745450" y="83820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190500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20745450" y="7524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0</xdr:rowOff>
    </xdr:from>
    <xdr:to>
      <xdr:col>48</xdr:col>
      <xdr:colOff>0</xdr:colOff>
      <xdr:row>2</xdr:row>
      <xdr:rowOff>161925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20745450" y="7524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佳作</a:t>
          </a:r>
        </a:p>
      </xdr:txBody>
    </xdr:sp>
    <xdr:clientData/>
  </xdr:twoCellAnchor>
  <xdr:twoCellAnchor>
    <xdr:from>
      <xdr:col>48</xdr:col>
      <xdr:colOff>0</xdr:colOff>
      <xdr:row>2</xdr:row>
      <xdr:rowOff>114300</xdr:rowOff>
    </xdr:from>
    <xdr:to>
      <xdr:col>48</xdr:col>
      <xdr:colOff>0</xdr:colOff>
      <xdr:row>2</xdr:row>
      <xdr:rowOff>409575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0745450" y="8667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入選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T397"/>
  <sheetViews>
    <sheetView zoomScale="90" zoomScaleNormal="90" zoomScalePageLayoutView="0" workbookViewId="0" topLeftCell="A1">
      <pane xSplit="12" ySplit="9" topLeftCell="M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C81" sqref="C81"/>
    </sheetView>
  </sheetViews>
  <sheetFormatPr defaultColWidth="9.00390625" defaultRowHeight="16.5"/>
  <cols>
    <col min="1" max="1" width="17.25390625" style="0" customWidth="1"/>
    <col min="2" max="2" width="3.50390625" style="0" customWidth="1"/>
    <col min="3" max="3" width="23.625" style="0" customWidth="1"/>
    <col min="4" max="4" width="7.75390625" style="0" hidden="1" customWidth="1"/>
    <col min="5" max="5" width="8.00390625" style="0" hidden="1" customWidth="1"/>
    <col min="6" max="6" width="4.125" style="17" customWidth="1"/>
    <col min="7" max="10" width="4.125" style="18" customWidth="1"/>
    <col min="11" max="11" width="4.125" style="19" hidden="1" customWidth="1"/>
    <col min="12" max="12" width="4.125" style="17" hidden="1" customWidth="1"/>
    <col min="13" max="16" width="4.125" style="18" hidden="1" customWidth="1"/>
    <col min="17" max="17" width="5.25390625" style="0" hidden="1" customWidth="1"/>
    <col min="18" max="18" width="3.75390625" style="0" customWidth="1"/>
    <col min="19" max="19" width="3.50390625" style="20" customWidth="1"/>
    <col min="20" max="20" width="3.375" style="17" customWidth="1"/>
    <col min="21" max="21" width="3.50390625" style="18" customWidth="1"/>
    <col min="22" max="23" width="3.625" style="18" customWidth="1"/>
    <col min="24" max="24" width="3.125" style="21" customWidth="1"/>
    <col min="25" max="25" width="3.125" style="17" customWidth="1"/>
    <col min="26" max="26" width="3.125" style="18" customWidth="1"/>
    <col min="27" max="27" width="3.625" style="18" customWidth="1"/>
    <col min="28" max="28" width="3.75390625" style="18" customWidth="1"/>
    <col min="29" max="29" width="2.875" style="19" customWidth="1"/>
    <col min="30" max="30" width="3.25390625" style="0" customWidth="1"/>
    <col min="31" max="31" width="3.125" style="0" customWidth="1"/>
    <col min="32" max="32" width="3.50390625" style="2" customWidth="1"/>
    <col min="33" max="33" width="3.375" style="0" customWidth="1"/>
    <col min="34" max="34" width="3.25390625" style="0" customWidth="1"/>
    <col min="35" max="35" width="3.00390625" style="0" customWidth="1"/>
    <col min="36" max="36" width="3.125" style="0" customWidth="1"/>
    <col min="37" max="37" width="3.50390625" style="0" customWidth="1"/>
    <col min="38" max="38" width="3.375" style="0" customWidth="1"/>
    <col min="39" max="39" width="3.50390625" style="12" customWidth="1"/>
    <col min="40" max="41" width="3.125" style="12" customWidth="1"/>
    <col min="42" max="42" width="3.75390625" style="12" customWidth="1"/>
    <col min="43" max="43" width="3.25390625" style="45" customWidth="1"/>
    <col min="44" max="45" width="3.50390625" style="0" customWidth="1"/>
    <col min="46" max="46" width="3.125" style="0" customWidth="1"/>
    <col min="47" max="47" width="3.875" style="0" customWidth="1"/>
    <col min="48" max="48" width="3.625" style="0" customWidth="1"/>
    <col min="49" max="54" width="4.625" style="0" customWidth="1"/>
    <col min="55" max="55" width="47.375" style="0" customWidth="1"/>
    <col min="56" max="69" width="4.625" style="0" customWidth="1"/>
  </cols>
  <sheetData>
    <row r="1" spans="3:43" s="24" customFormat="1" ht="31.5" customHeight="1">
      <c r="C1" s="78" t="s">
        <v>190</v>
      </c>
      <c r="D1" s="35" t="s">
        <v>107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M1" s="59"/>
      <c r="AN1" s="59"/>
      <c r="AO1" s="59"/>
      <c r="AP1" s="59"/>
      <c r="AQ1" s="66"/>
    </row>
    <row r="2" spans="1:53" s="22" customFormat="1" ht="19.5" customHeight="1">
      <c r="A2" s="254" t="s">
        <v>59</v>
      </c>
      <c r="B2" s="229" t="s">
        <v>0</v>
      </c>
      <c r="C2" s="231" t="s">
        <v>42</v>
      </c>
      <c r="D2" s="233" t="s">
        <v>60</v>
      </c>
      <c r="E2" s="235" t="s">
        <v>39</v>
      </c>
      <c r="F2" s="237" t="s">
        <v>30</v>
      </c>
      <c r="G2" s="238"/>
      <c r="H2" s="238"/>
      <c r="I2" s="238"/>
      <c r="J2" s="238"/>
      <c r="K2" s="239"/>
      <c r="L2" s="239"/>
      <c r="M2" s="239"/>
      <c r="N2" s="239"/>
      <c r="O2" s="239"/>
      <c r="P2" s="239"/>
      <c r="Q2" s="239"/>
      <c r="R2" s="240"/>
      <c r="S2" s="237" t="s">
        <v>113</v>
      </c>
      <c r="T2" s="238"/>
      <c r="U2" s="238"/>
      <c r="V2" s="238"/>
      <c r="W2" s="241"/>
      <c r="X2" s="237" t="s">
        <v>43</v>
      </c>
      <c r="Y2" s="238"/>
      <c r="Z2" s="238"/>
      <c r="AA2" s="238"/>
      <c r="AB2" s="241"/>
      <c r="AC2" s="237" t="s">
        <v>44</v>
      </c>
      <c r="AD2" s="238"/>
      <c r="AE2" s="238"/>
      <c r="AF2" s="238"/>
      <c r="AG2" s="241"/>
      <c r="AH2" s="237" t="s">
        <v>45</v>
      </c>
      <c r="AI2" s="238"/>
      <c r="AJ2" s="238"/>
      <c r="AK2" s="238"/>
      <c r="AL2" s="241"/>
      <c r="AM2" s="56"/>
      <c r="AN2" s="56" t="s">
        <v>83</v>
      </c>
      <c r="AO2" s="56"/>
      <c r="AP2" s="56"/>
      <c r="AQ2" s="57"/>
      <c r="AR2" s="237" t="s">
        <v>84</v>
      </c>
      <c r="AS2" s="242"/>
      <c r="AT2" s="242"/>
      <c r="AU2" s="242"/>
      <c r="AV2" s="243"/>
      <c r="AW2" s="244" t="s">
        <v>30</v>
      </c>
      <c r="AX2" s="245"/>
      <c r="AY2" s="245"/>
      <c r="AZ2" s="245"/>
      <c r="BA2" s="245"/>
    </row>
    <row r="3" spans="1:54" s="22" customFormat="1" ht="51.75" customHeight="1">
      <c r="A3" s="255"/>
      <c r="B3" s="230"/>
      <c r="C3" s="232"/>
      <c r="D3" s="234"/>
      <c r="E3" s="236"/>
      <c r="F3" s="28" t="s">
        <v>55</v>
      </c>
      <c r="G3" s="28" t="s">
        <v>56</v>
      </c>
      <c r="H3" s="28" t="s">
        <v>57</v>
      </c>
      <c r="I3" s="28" t="s">
        <v>87</v>
      </c>
      <c r="J3" s="28" t="s">
        <v>40</v>
      </c>
      <c r="K3" s="28" t="s">
        <v>35</v>
      </c>
      <c r="L3" s="28" t="s">
        <v>36</v>
      </c>
      <c r="M3" s="28" t="s">
        <v>41</v>
      </c>
      <c r="N3" s="28" t="s">
        <v>46</v>
      </c>
      <c r="O3" s="28" t="s">
        <v>37</v>
      </c>
      <c r="P3" s="28" t="s">
        <v>85</v>
      </c>
      <c r="Q3" s="3" t="s">
        <v>47</v>
      </c>
      <c r="R3" s="3" t="s">
        <v>108</v>
      </c>
      <c r="S3" s="23">
        <v>1</v>
      </c>
      <c r="T3" s="23">
        <v>2</v>
      </c>
      <c r="U3" s="23">
        <v>3</v>
      </c>
      <c r="V3" s="26" t="s">
        <v>87</v>
      </c>
      <c r="W3" s="43" t="s">
        <v>40</v>
      </c>
      <c r="X3" s="42">
        <v>1</v>
      </c>
      <c r="Y3" s="23">
        <v>2</v>
      </c>
      <c r="Z3" s="23">
        <v>3</v>
      </c>
      <c r="AA3" s="26" t="s">
        <v>87</v>
      </c>
      <c r="AB3" s="43" t="s">
        <v>40</v>
      </c>
      <c r="AC3" s="42">
        <v>1</v>
      </c>
      <c r="AD3" s="23">
        <v>2</v>
      </c>
      <c r="AE3" s="23">
        <v>3</v>
      </c>
      <c r="AF3" s="26" t="s">
        <v>87</v>
      </c>
      <c r="AG3" s="43" t="s">
        <v>40</v>
      </c>
      <c r="AH3" s="42">
        <v>1</v>
      </c>
      <c r="AI3" s="23">
        <v>2</v>
      </c>
      <c r="AJ3" s="23">
        <v>3</v>
      </c>
      <c r="AK3" s="26" t="s">
        <v>87</v>
      </c>
      <c r="AL3" s="43" t="s">
        <v>40</v>
      </c>
      <c r="AM3" s="42">
        <v>1</v>
      </c>
      <c r="AN3" s="23">
        <v>2</v>
      </c>
      <c r="AO3" s="23">
        <v>3</v>
      </c>
      <c r="AP3" s="26" t="s">
        <v>87</v>
      </c>
      <c r="AQ3" s="43" t="s">
        <v>40</v>
      </c>
      <c r="AR3" s="42">
        <v>1</v>
      </c>
      <c r="AS3" s="23">
        <v>2</v>
      </c>
      <c r="AT3" s="23">
        <v>3</v>
      </c>
      <c r="AU3" s="26" t="s">
        <v>87</v>
      </c>
      <c r="AV3" s="26" t="s">
        <v>40</v>
      </c>
      <c r="AW3" s="30" t="s">
        <v>112</v>
      </c>
      <c r="AX3" s="30" t="s">
        <v>28</v>
      </c>
      <c r="AY3" s="30" t="s">
        <v>31</v>
      </c>
      <c r="AZ3" s="30" t="s">
        <v>32</v>
      </c>
      <c r="BA3" s="30" t="s">
        <v>29</v>
      </c>
      <c r="BB3" s="22" t="s">
        <v>82</v>
      </c>
    </row>
    <row r="4" spans="1:54" ht="30" customHeight="1">
      <c r="A4" s="8"/>
      <c r="B4" s="7">
        <v>1</v>
      </c>
      <c r="C4" s="4" t="s">
        <v>135</v>
      </c>
      <c r="D4" s="29"/>
      <c r="E4" s="34">
        <f aca="true" t="shared" si="0" ref="E4:E30">Q4*0.1+F4*5+G4*4+H4*3+I4*2+J4</f>
        <v>0</v>
      </c>
      <c r="F4" s="64"/>
      <c r="G4" s="64"/>
      <c r="H4" s="64"/>
      <c r="I4" s="64"/>
      <c r="J4" s="64"/>
      <c r="K4" s="9"/>
      <c r="L4" s="9"/>
      <c r="M4" s="9"/>
      <c r="N4" s="9"/>
      <c r="O4" s="10"/>
      <c r="P4" s="10"/>
      <c r="Q4" s="8"/>
      <c r="R4" s="8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31"/>
      <c r="AX4" s="31"/>
      <c r="AY4" s="31"/>
      <c r="AZ4" s="31"/>
      <c r="BA4" s="31"/>
      <c r="BB4" s="31"/>
    </row>
    <row r="5" spans="1:54" ht="30" customHeight="1">
      <c r="A5" s="8"/>
      <c r="B5" s="7">
        <v>2</v>
      </c>
      <c r="C5" s="4" t="s">
        <v>2</v>
      </c>
      <c r="D5" s="8"/>
      <c r="E5" s="34">
        <f t="shared" si="0"/>
        <v>0</v>
      </c>
      <c r="F5" s="64"/>
      <c r="G5" s="64"/>
      <c r="H5" s="64"/>
      <c r="I5" s="64"/>
      <c r="J5" s="64"/>
      <c r="K5" s="9"/>
      <c r="L5" s="9"/>
      <c r="M5" s="9"/>
      <c r="N5" s="9"/>
      <c r="O5" s="10"/>
      <c r="P5" s="10"/>
      <c r="Q5" s="8"/>
      <c r="R5" s="8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31"/>
      <c r="AX5" s="31"/>
      <c r="AY5" s="31"/>
      <c r="AZ5" s="31"/>
      <c r="BA5" s="31"/>
      <c r="BB5" s="31"/>
    </row>
    <row r="6" spans="1:55" ht="30" customHeight="1">
      <c r="A6" s="8"/>
      <c r="B6" s="7">
        <v>3</v>
      </c>
      <c r="C6" s="4" t="s">
        <v>3</v>
      </c>
      <c r="D6" s="8"/>
      <c r="E6" s="34">
        <f t="shared" si="0"/>
        <v>0</v>
      </c>
      <c r="F6" s="64"/>
      <c r="G6" s="64"/>
      <c r="H6" s="64"/>
      <c r="I6" s="64"/>
      <c r="J6" s="64"/>
      <c r="K6" s="9"/>
      <c r="L6" s="9"/>
      <c r="M6" s="9"/>
      <c r="N6" s="9"/>
      <c r="O6" s="10"/>
      <c r="P6" s="10"/>
      <c r="Q6" s="8"/>
      <c r="R6" s="8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31"/>
      <c r="AX6" s="31"/>
      <c r="AY6" s="31"/>
      <c r="AZ6" s="31"/>
      <c r="BA6" s="31"/>
      <c r="BB6" s="31"/>
      <c r="BC6" s="89"/>
    </row>
    <row r="7" spans="1:55" ht="30" customHeight="1">
      <c r="A7" s="8"/>
      <c r="B7" s="7">
        <v>4</v>
      </c>
      <c r="C7" s="4" t="s">
        <v>4</v>
      </c>
      <c r="D7" s="8"/>
      <c r="E7" s="34">
        <f t="shared" si="0"/>
        <v>0</v>
      </c>
      <c r="F7" s="64"/>
      <c r="G7" s="64"/>
      <c r="H7" s="64"/>
      <c r="I7" s="64"/>
      <c r="J7" s="64"/>
      <c r="K7" s="9"/>
      <c r="L7" s="9"/>
      <c r="M7" s="9"/>
      <c r="N7" s="9"/>
      <c r="O7" s="10"/>
      <c r="P7" s="10"/>
      <c r="Q7" s="8"/>
      <c r="R7" s="8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31"/>
      <c r="AX7" s="31"/>
      <c r="AY7" s="31"/>
      <c r="AZ7" s="31"/>
      <c r="BA7" s="31"/>
      <c r="BB7" s="31"/>
      <c r="BC7" s="89"/>
    </row>
    <row r="8" spans="1:55" ht="30" customHeight="1">
      <c r="A8" s="8"/>
      <c r="B8" s="7">
        <v>5</v>
      </c>
      <c r="C8" s="4" t="s">
        <v>5</v>
      </c>
      <c r="D8" s="8"/>
      <c r="E8" s="34">
        <f t="shared" si="0"/>
        <v>0</v>
      </c>
      <c r="F8" s="64"/>
      <c r="G8" s="64"/>
      <c r="H8" s="64"/>
      <c r="I8" s="64"/>
      <c r="J8" s="64"/>
      <c r="K8" s="9"/>
      <c r="L8" s="9"/>
      <c r="M8" s="9"/>
      <c r="N8" s="9"/>
      <c r="O8" s="10"/>
      <c r="P8" s="10"/>
      <c r="Q8" s="8"/>
      <c r="R8" s="8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31"/>
      <c r="AX8" s="31"/>
      <c r="AY8" s="31"/>
      <c r="AZ8" s="31"/>
      <c r="BA8" s="31"/>
      <c r="BB8" s="31"/>
      <c r="BC8" s="36"/>
    </row>
    <row r="9" spans="1:55" ht="27.75" customHeight="1">
      <c r="A9" s="8"/>
      <c r="B9" s="7">
        <v>6</v>
      </c>
      <c r="C9" s="4" t="s">
        <v>131</v>
      </c>
      <c r="D9" s="8"/>
      <c r="E9" s="34">
        <f t="shared" si="0"/>
        <v>0</v>
      </c>
      <c r="F9" s="64"/>
      <c r="G9" s="64"/>
      <c r="H9" s="64"/>
      <c r="I9" s="64"/>
      <c r="J9" s="64"/>
      <c r="K9" s="9"/>
      <c r="L9" s="9"/>
      <c r="M9" s="9"/>
      <c r="N9" s="9"/>
      <c r="O9" s="10"/>
      <c r="P9" s="10"/>
      <c r="Q9" s="8"/>
      <c r="R9" s="8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31"/>
      <c r="AX9" s="31"/>
      <c r="AY9" s="31"/>
      <c r="AZ9" s="31"/>
      <c r="BA9" s="31"/>
      <c r="BB9" s="31"/>
      <c r="BC9" s="36"/>
    </row>
    <row r="10" spans="1:55" ht="30" customHeight="1">
      <c r="A10" s="8"/>
      <c r="B10" s="7">
        <v>7</v>
      </c>
      <c r="C10" s="4" t="s">
        <v>132</v>
      </c>
      <c r="D10" s="8"/>
      <c r="E10" s="34">
        <f t="shared" si="0"/>
        <v>0</v>
      </c>
      <c r="F10" s="64"/>
      <c r="G10" s="64"/>
      <c r="H10" s="64"/>
      <c r="I10" s="64"/>
      <c r="J10" s="64"/>
      <c r="K10" s="9"/>
      <c r="L10" s="9"/>
      <c r="M10" s="9"/>
      <c r="N10" s="9"/>
      <c r="O10" s="10"/>
      <c r="P10" s="10"/>
      <c r="Q10" s="8"/>
      <c r="R10" s="8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31"/>
      <c r="AX10" s="31"/>
      <c r="AY10" s="31"/>
      <c r="AZ10" s="31"/>
      <c r="BA10" s="31"/>
      <c r="BB10" s="31"/>
      <c r="BC10" s="36"/>
    </row>
    <row r="11" spans="1:55" ht="30" customHeight="1">
      <c r="A11" s="8"/>
      <c r="B11" s="7">
        <v>8</v>
      </c>
      <c r="C11" s="4" t="s">
        <v>6</v>
      </c>
      <c r="D11" s="8"/>
      <c r="E11" s="34">
        <f t="shared" si="0"/>
        <v>0</v>
      </c>
      <c r="F11" s="64"/>
      <c r="G11" s="64"/>
      <c r="H11" s="64"/>
      <c r="I11" s="64"/>
      <c r="J11" s="64"/>
      <c r="K11" s="9"/>
      <c r="L11" s="9"/>
      <c r="M11" s="9"/>
      <c r="N11" s="9"/>
      <c r="O11" s="10"/>
      <c r="P11" s="10"/>
      <c r="Q11" s="8"/>
      <c r="R11" s="8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31"/>
      <c r="AX11" s="31"/>
      <c r="AY11" s="31"/>
      <c r="AZ11" s="31"/>
      <c r="BA11" s="31"/>
      <c r="BB11" s="31"/>
      <c r="BC11" s="36"/>
    </row>
    <row r="12" spans="1:55" ht="30" customHeight="1">
      <c r="A12" s="8"/>
      <c r="B12" s="7">
        <v>9</v>
      </c>
      <c r="C12" s="4" t="s">
        <v>7</v>
      </c>
      <c r="D12" s="8"/>
      <c r="E12" s="34">
        <f t="shared" si="0"/>
        <v>0</v>
      </c>
      <c r="F12" s="64"/>
      <c r="G12" s="64"/>
      <c r="H12" s="64"/>
      <c r="I12" s="64"/>
      <c r="J12" s="64"/>
      <c r="K12" s="9"/>
      <c r="L12" s="9"/>
      <c r="M12" s="9"/>
      <c r="N12" s="9"/>
      <c r="O12" s="10"/>
      <c r="P12" s="10"/>
      <c r="Q12" s="8"/>
      <c r="R12" s="8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31"/>
      <c r="AX12" s="31"/>
      <c r="AY12" s="31"/>
      <c r="AZ12" s="31"/>
      <c r="BA12" s="31"/>
      <c r="BB12" s="31"/>
      <c r="BC12" s="36"/>
    </row>
    <row r="13" spans="1:55" ht="30" customHeight="1">
      <c r="A13" s="8"/>
      <c r="B13" s="7">
        <v>10</v>
      </c>
      <c r="C13" s="4" t="s">
        <v>111</v>
      </c>
      <c r="D13" s="8"/>
      <c r="E13" s="34">
        <f t="shared" si="0"/>
        <v>0</v>
      </c>
      <c r="F13" s="64"/>
      <c r="G13" s="64"/>
      <c r="H13" s="64"/>
      <c r="I13" s="64"/>
      <c r="J13" s="64"/>
      <c r="K13" s="9"/>
      <c r="L13" s="9"/>
      <c r="M13" s="9"/>
      <c r="N13" s="9"/>
      <c r="O13" s="10"/>
      <c r="P13" s="10"/>
      <c r="Q13" s="8"/>
      <c r="R13" s="8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31"/>
      <c r="AX13" s="31"/>
      <c r="AY13" s="31"/>
      <c r="AZ13" s="31"/>
      <c r="BA13" s="31"/>
      <c r="BB13" s="31"/>
      <c r="BC13" s="36"/>
    </row>
    <row r="14" spans="1:55" ht="30" customHeight="1">
      <c r="A14" s="8"/>
      <c r="B14" s="7">
        <v>11</v>
      </c>
      <c r="C14" s="4" t="s">
        <v>114</v>
      </c>
      <c r="D14" s="8"/>
      <c r="E14" s="34">
        <f>Q14*0.1+F14*5+G14*4+H14*3+I14*2+J14</f>
        <v>0</v>
      </c>
      <c r="F14" s="64"/>
      <c r="G14" s="64"/>
      <c r="H14" s="64"/>
      <c r="I14" s="64"/>
      <c r="J14" s="64"/>
      <c r="K14" s="9"/>
      <c r="L14" s="9"/>
      <c r="M14" s="9"/>
      <c r="N14" s="9"/>
      <c r="O14" s="10"/>
      <c r="P14" s="10"/>
      <c r="Q14" s="8"/>
      <c r="R14" s="8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31"/>
      <c r="AX14" s="31"/>
      <c r="AY14" s="31"/>
      <c r="AZ14" s="31"/>
      <c r="BA14" s="31"/>
      <c r="BB14" s="31"/>
      <c r="BC14" s="36"/>
    </row>
    <row r="15" spans="1:55" ht="30" customHeight="1">
      <c r="A15" s="8"/>
      <c r="B15" s="7">
        <v>12</v>
      </c>
      <c r="C15" s="4" t="s">
        <v>8</v>
      </c>
      <c r="D15" s="8"/>
      <c r="E15" s="34">
        <f t="shared" si="0"/>
        <v>0</v>
      </c>
      <c r="F15" s="64"/>
      <c r="G15" s="64"/>
      <c r="H15" s="64"/>
      <c r="I15" s="64"/>
      <c r="J15" s="64"/>
      <c r="K15" s="9"/>
      <c r="L15" s="9"/>
      <c r="M15" s="9"/>
      <c r="N15" s="9"/>
      <c r="O15" s="10"/>
      <c r="P15" s="10"/>
      <c r="Q15" s="8"/>
      <c r="R15" s="8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31"/>
      <c r="AX15" s="31"/>
      <c r="AY15" s="31"/>
      <c r="AZ15" s="31"/>
      <c r="BA15" s="31"/>
      <c r="BB15" s="31"/>
      <c r="BC15" s="36"/>
    </row>
    <row r="16" spans="1:55" ht="30" customHeight="1">
      <c r="A16" s="8"/>
      <c r="B16" s="7">
        <v>13</v>
      </c>
      <c r="C16" s="4" t="s">
        <v>115</v>
      </c>
      <c r="D16" s="8"/>
      <c r="E16" s="34"/>
      <c r="F16" s="64"/>
      <c r="G16" s="64"/>
      <c r="H16" s="64"/>
      <c r="I16" s="64"/>
      <c r="J16" s="64"/>
      <c r="K16" s="9"/>
      <c r="L16" s="9"/>
      <c r="M16" s="9"/>
      <c r="N16" s="9"/>
      <c r="O16" s="10"/>
      <c r="P16" s="10"/>
      <c r="Q16" s="8"/>
      <c r="R16" s="8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31"/>
      <c r="AX16" s="31"/>
      <c r="AY16" s="31"/>
      <c r="AZ16" s="31"/>
      <c r="BA16" s="31"/>
      <c r="BB16" s="31"/>
      <c r="BC16" s="36"/>
    </row>
    <row r="17" spans="1:55" ht="30" customHeight="1">
      <c r="A17" s="8"/>
      <c r="B17" s="7">
        <v>14</v>
      </c>
      <c r="C17" s="81" t="s">
        <v>191</v>
      </c>
      <c r="D17" s="8"/>
      <c r="E17" s="34">
        <f t="shared" si="0"/>
        <v>0</v>
      </c>
      <c r="F17" s="64"/>
      <c r="G17" s="64"/>
      <c r="H17" s="64"/>
      <c r="I17" s="64"/>
      <c r="J17" s="64"/>
      <c r="K17" s="9"/>
      <c r="L17" s="9"/>
      <c r="M17" s="9"/>
      <c r="N17" s="9"/>
      <c r="O17" s="10"/>
      <c r="P17" s="10"/>
      <c r="Q17" s="8"/>
      <c r="R17" s="8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31"/>
      <c r="AX17" s="31"/>
      <c r="AY17" s="31"/>
      <c r="AZ17" s="31"/>
      <c r="BA17" s="31"/>
      <c r="BB17" s="31"/>
      <c r="BC17" s="36"/>
    </row>
    <row r="18" spans="1:55" ht="30" customHeight="1">
      <c r="A18" s="8"/>
      <c r="B18" s="7">
        <f>B17+1</f>
        <v>15</v>
      </c>
      <c r="C18" s="4" t="s">
        <v>9</v>
      </c>
      <c r="D18" s="8"/>
      <c r="E18" s="34">
        <f t="shared" si="0"/>
        <v>0</v>
      </c>
      <c r="F18" s="64"/>
      <c r="G18" s="64"/>
      <c r="H18" s="64"/>
      <c r="I18" s="64"/>
      <c r="J18" s="64"/>
      <c r="K18" s="9"/>
      <c r="L18" s="9"/>
      <c r="M18" s="9"/>
      <c r="N18" s="9"/>
      <c r="O18" s="10"/>
      <c r="P18" s="10"/>
      <c r="Q18" s="8"/>
      <c r="R18" s="8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31"/>
      <c r="AX18" s="31"/>
      <c r="AY18" s="31"/>
      <c r="AZ18" s="31"/>
      <c r="BA18" s="31"/>
      <c r="BB18" s="31"/>
      <c r="BC18" s="36"/>
    </row>
    <row r="19" spans="1:55" ht="30" customHeight="1">
      <c r="A19" s="8"/>
      <c r="B19" s="7">
        <f aca="true" t="shared" si="1" ref="B19:B36">B18+1</f>
        <v>16</v>
      </c>
      <c r="C19" s="4" t="s">
        <v>10</v>
      </c>
      <c r="D19" s="8"/>
      <c r="E19" s="34">
        <f t="shared" si="0"/>
        <v>0</v>
      </c>
      <c r="F19" s="64"/>
      <c r="G19" s="64"/>
      <c r="H19" s="64"/>
      <c r="I19" s="64"/>
      <c r="J19" s="64"/>
      <c r="K19" s="9"/>
      <c r="L19" s="9"/>
      <c r="M19" s="9"/>
      <c r="N19" s="9"/>
      <c r="O19" s="10"/>
      <c r="P19" s="10"/>
      <c r="Q19" s="8"/>
      <c r="R19" s="8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31"/>
      <c r="AX19" s="31"/>
      <c r="AY19" s="31"/>
      <c r="AZ19" s="31"/>
      <c r="BA19" s="31"/>
      <c r="BB19" s="31"/>
      <c r="BC19" s="91"/>
    </row>
    <row r="20" spans="1:55" ht="30" customHeight="1">
      <c r="A20" s="8"/>
      <c r="B20" s="7">
        <f t="shared" si="1"/>
        <v>17</v>
      </c>
      <c r="C20" s="4" t="s">
        <v>133</v>
      </c>
      <c r="D20" s="8"/>
      <c r="E20" s="34">
        <f t="shared" si="0"/>
        <v>0</v>
      </c>
      <c r="F20" s="64"/>
      <c r="G20" s="64"/>
      <c r="H20" s="64"/>
      <c r="I20" s="64"/>
      <c r="J20" s="64"/>
      <c r="K20" s="9"/>
      <c r="L20" s="9"/>
      <c r="M20" s="9"/>
      <c r="N20" s="9"/>
      <c r="O20" s="10"/>
      <c r="P20" s="10"/>
      <c r="Q20" s="8"/>
      <c r="R20" s="8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31"/>
      <c r="AX20" s="31"/>
      <c r="AY20" s="31"/>
      <c r="AZ20" s="31"/>
      <c r="BA20" s="31"/>
      <c r="BB20" s="31"/>
      <c r="BC20" s="36"/>
    </row>
    <row r="21" spans="1:55" ht="30" customHeight="1">
      <c r="A21" s="8"/>
      <c r="B21" s="7">
        <f t="shared" si="1"/>
        <v>18</v>
      </c>
      <c r="C21" s="4" t="s">
        <v>11</v>
      </c>
      <c r="D21" s="8"/>
      <c r="E21" s="34">
        <f t="shared" si="0"/>
        <v>0</v>
      </c>
      <c r="F21" s="64"/>
      <c r="G21" s="64"/>
      <c r="H21" s="64"/>
      <c r="I21" s="64"/>
      <c r="J21" s="64"/>
      <c r="K21" s="9"/>
      <c r="L21" s="9"/>
      <c r="M21" s="9"/>
      <c r="N21" s="9"/>
      <c r="O21" s="10"/>
      <c r="P21" s="10"/>
      <c r="Q21" s="8"/>
      <c r="R21" s="8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31"/>
      <c r="AX21" s="31"/>
      <c r="AY21" s="31"/>
      <c r="AZ21" s="31"/>
      <c r="BA21" s="31"/>
      <c r="BB21" s="31"/>
      <c r="BC21" s="36"/>
    </row>
    <row r="22" spans="1:55" ht="30" customHeight="1">
      <c r="A22" s="8"/>
      <c r="B22" s="7">
        <f t="shared" si="1"/>
        <v>19</v>
      </c>
      <c r="C22" s="4" t="s">
        <v>12</v>
      </c>
      <c r="D22" s="8"/>
      <c r="E22" s="34">
        <f t="shared" si="0"/>
        <v>0</v>
      </c>
      <c r="F22" s="64"/>
      <c r="G22" s="64"/>
      <c r="H22" s="64"/>
      <c r="I22" s="64"/>
      <c r="J22" s="64"/>
      <c r="K22" s="9"/>
      <c r="L22" s="9"/>
      <c r="M22" s="9"/>
      <c r="N22" s="9"/>
      <c r="O22" s="10"/>
      <c r="P22" s="10"/>
      <c r="Q22" s="8"/>
      <c r="R22" s="8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31"/>
      <c r="AX22" s="31"/>
      <c r="AY22" s="31"/>
      <c r="AZ22" s="31"/>
      <c r="BA22" s="31"/>
      <c r="BB22" s="31"/>
      <c r="BC22" s="36"/>
    </row>
    <row r="23" spans="1:55" ht="30" customHeight="1">
      <c r="A23" s="8"/>
      <c r="B23" s="7">
        <f t="shared" si="1"/>
        <v>20</v>
      </c>
      <c r="C23" s="4" t="s">
        <v>116</v>
      </c>
      <c r="D23" s="8"/>
      <c r="E23" s="34">
        <f t="shared" si="0"/>
        <v>0</v>
      </c>
      <c r="F23" s="64"/>
      <c r="G23" s="64"/>
      <c r="H23" s="64"/>
      <c r="I23" s="64"/>
      <c r="J23" s="64"/>
      <c r="K23" s="9"/>
      <c r="L23" s="9"/>
      <c r="M23" s="9"/>
      <c r="N23" s="9"/>
      <c r="O23" s="10"/>
      <c r="P23" s="10"/>
      <c r="Q23" s="8"/>
      <c r="R23" s="8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31"/>
      <c r="AX23" s="31"/>
      <c r="AY23" s="31"/>
      <c r="AZ23" s="31"/>
      <c r="BA23" s="31"/>
      <c r="BB23" s="31"/>
      <c r="BC23" s="36"/>
    </row>
    <row r="24" spans="1:55" ht="30" customHeight="1">
      <c r="A24" s="8"/>
      <c r="B24" s="7">
        <f t="shared" si="1"/>
        <v>21</v>
      </c>
      <c r="C24" s="4" t="s">
        <v>130</v>
      </c>
      <c r="D24" s="8"/>
      <c r="E24" s="34">
        <f t="shared" si="0"/>
        <v>0</v>
      </c>
      <c r="F24" s="64"/>
      <c r="G24" s="64"/>
      <c r="H24" s="64"/>
      <c r="I24" s="64"/>
      <c r="J24" s="64"/>
      <c r="K24" s="9"/>
      <c r="L24" s="9"/>
      <c r="M24" s="9"/>
      <c r="N24" s="9"/>
      <c r="O24" s="10"/>
      <c r="P24" s="10"/>
      <c r="Q24" s="8"/>
      <c r="R24" s="8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31"/>
      <c r="AX24" s="31"/>
      <c r="AY24" s="31"/>
      <c r="AZ24" s="31"/>
      <c r="BA24" s="31"/>
      <c r="BB24" s="31"/>
      <c r="BC24" s="36"/>
    </row>
    <row r="25" spans="1:55" ht="30" customHeight="1">
      <c r="A25" s="8"/>
      <c r="B25" s="7">
        <f t="shared" si="1"/>
        <v>22</v>
      </c>
      <c r="C25" s="4" t="s">
        <v>140</v>
      </c>
      <c r="D25" s="8"/>
      <c r="E25" s="34">
        <f t="shared" si="0"/>
        <v>0</v>
      </c>
      <c r="F25" s="64"/>
      <c r="G25" s="64"/>
      <c r="H25" s="64"/>
      <c r="I25" s="64"/>
      <c r="J25" s="64"/>
      <c r="K25" s="9"/>
      <c r="L25" s="9"/>
      <c r="M25" s="9"/>
      <c r="N25" s="9"/>
      <c r="O25" s="10"/>
      <c r="P25" s="10"/>
      <c r="Q25" s="8"/>
      <c r="R25" s="8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31"/>
      <c r="AX25" s="31"/>
      <c r="AY25" s="31"/>
      <c r="AZ25" s="31"/>
      <c r="BA25" s="31"/>
      <c r="BB25" s="31"/>
      <c r="BC25" s="36"/>
    </row>
    <row r="26" spans="1:55" ht="30" customHeight="1">
      <c r="A26" s="8"/>
      <c r="B26" s="7">
        <f t="shared" si="1"/>
        <v>23</v>
      </c>
      <c r="C26" s="4" t="s">
        <v>13</v>
      </c>
      <c r="D26" s="8"/>
      <c r="E26" s="34">
        <f t="shared" si="0"/>
        <v>0</v>
      </c>
      <c r="F26" s="64"/>
      <c r="G26" s="64"/>
      <c r="H26" s="64"/>
      <c r="I26" s="64"/>
      <c r="J26" s="64"/>
      <c r="K26" s="9"/>
      <c r="L26" s="9"/>
      <c r="M26" s="9"/>
      <c r="N26" s="9"/>
      <c r="O26" s="10"/>
      <c r="P26" s="10"/>
      <c r="Q26" s="8"/>
      <c r="R26" s="8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31"/>
      <c r="AX26" s="31"/>
      <c r="AY26" s="31"/>
      <c r="AZ26" s="31"/>
      <c r="BA26" s="31"/>
      <c r="BB26" s="31"/>
      <c r="BC26" s="36"/>
    </row>
    <row r="27" spans="1:55" ht="30" customHeight="1">
      <c r="A27" s="8"/>
      <c r="B27" s="7">
        <f t="shared" si="1"/>
        <v>24</v>
      </c>
      <c r="C27" s="4" t="s">
        <v>143</v>
      </c>
      <c r="D27" s="8"/>
      <c r="E27" s="34">
        <f t="shared" si="0"/>
        <v>0</v>
      </c>
      <c r="F27" s="64"/>
      <c r="G27" s="64"/>
      <c r="H27" s="64"/>
      <c r="I27" s="64"/>
      <c r="J27" s="64"/>
      <c r="K27" s="9"/>
      <c r="L27" s="9"/>
      <c r="M27" s="9"/>
      <c r="N27" s="9"/>
      <c r="O27" s="10"/>
      <c r="P27" s="10"/>
      <c r="Q27" s="8"/>
      <c r="R27" s="8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31"/>
      <c r="AX27" s="31"/>
      <c r="AY27" s="31"/>
      <c r="AZ27" s="31"/>
      <c r="BA27" s="31"/>
      <c r="BB27" s="31"/>
      <c r="BC27" s="36"/>
    </row>
    <row r="28" spans="1:55" ht="30" customHeight="1">
      <c r="A28" s="8"/>
      <c r="B28" s="7">
        <f t="shared" si="1"/>
        <v>25</v>
      </c>
      <c r="C28" s="4" t="s">
        <v>14</v>
      </c>
      <c r="D28" s="8"/>
      <c r="E28" s="34">
        <f t="shared" si="0"/>
        <v>0</v>
      </c>
      <c r="F28" s="64"/>
      <c r="G28" s="64"/>
      <c r="H28" s="64"/>
      <c r="I28" s="64"/>
      <c r="J28" s="64"/>
      <c r="K28" s="9"/>
      <c r="L28" s="9"/>
      <c r="M28" s="9"/>
      <c r="N28" s="9"/>
      <c r="O28" s="10"/>
      <c r="P28" s="10"/>
      <c r="Q28" s="8"/>
      <c r="R28" s="8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31"/>
      <c r="AX28" s="31"/>
      <c r="AY28" s="31"/>
      <c r="AZ28" s="31"/>
      <c r="BA28" s="31"/>
      <c r="BB28" s="31"/>
      <c r="BC28" s="36"/>
    </row>
    <row r="29" spans="1:55" ht="30" customHeight="1">
      <c r="A29" s="8"/>
      <c r="B29" s="7">
        <f t="shared" si="1"/>
        <v>26</v>
      </c>
      <c r="C29" s="4" t="s">
        <v>15</v>
      </c>
      <c r="D29" s="8"/>
      <c r="E29" s="34">
        <f t="shared" si="0"/>
        <v>0</v>
      </c>
      <c r="F29" s="64"/>
      <c r="G29" s="64"/>
      <c r="H29" s="64"/>
      <c r="I29" s="64"/>
      <c r="J29" s="64"/>
      <c r="K29" s="9"/>
      <c r="L29" s="9"/>
      <c r="M29" s="9"/>
      <c r="N29" s="9"/>
      <c r="O29" s="10"/>
      <c r="P29" s="10"/>
      <c r="Q29" s="68"/>
      <c r="R29" s="8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31"/>
      <c r="AX29" s="31"/>
      <c r="AY29" s="31"/>
      <c r="AZ29" s="31"/>
      <c r="BA29" s="31"/>
      <c r="BB29" s="31"/>
      <c r="BC29" s="36"/>
    </row>
    <row r="30" spans="1:55" ht="30" customHeight="1">
      <c r="A30" s="8"/>
      <c r="B30" s="7">
        <f t="shared" si="1"/>
        <v>27</v>
      </c>
      <c r="C30" s="4" t="s">
        <v>16</v>
      </c>
      <c r="D30" s="8"/>
      <c r="E30" s="34">
        <f t="shared" si="0"/>
        <v>0</v>
      </c>
      <c r="F30" s="64"/>
      <c r="G30" s="64"/>
      <c r="H30" s="64"/>
      <c r="I30" s="64"/>
      <c r="J30" s="64"/>
      <c r="K30" s="9"/>
      <c r="L30" s="9"/>
      <c r="M30" s="9"/>
      <c r="N30" s="9"/>
      <c r="O30" s="10"/>
      <c r="P30" s="10"/>
      <c r="Q30" s="68"/>
      <c r="R30" s="8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31"/>
      <c r="AX30" s="31"/>
      <c r="AY30" s="31"/>
      <c r="AZ30" s="31"/>
      <c r="BA30" s="31"/>
      <c r="BB30" s="31"/>
      <c r="BC30" s="36"/>
    </row>
    <row r="31" spans="1:55" ht="30" customHeight="1">
      <c r="A31" s="8"/>
      <c r="B31" s="7">
        <f t="shared" si="1"/>
        <v>28</v>
      </c>
      <c r="C31" s="4" t="s">
        <v>17</v>
      </c>
      <c r="D31" s="3"/>
      <c r="E31" s="34">
        <f>5+F31*5+G31*4+H31*3+I31*2+J31</f>
        <v>5</v>
      </c>
      <c r="F31" s="64"/>
      <c r="G31" s="64"/>
      <c r="H31" s="64"/>
      <c r="I31" s="64"/>
      <c r="J31" s="64"/>
      <c r="K31" s="9"/>
      <c r="L31" s="9"/>
      <c r="M31" s="9"/>
      <c r="N31" s="9"/>
      <c r="O31" s="10"/>
      <c r="P31" s="10"/>
      <c r="Q31" s="72"/>
      <c r="R31" s="8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31"/>
      <c r="AX31" s="31"/>
      <c r="AY31" s="31"/>
      <c r="AZ31" s="31"/>
      <c r="BA31" s="31"/>
      <c r="BB31" s="31"/>
      <c r="BC31" s="36"/>
    </row>
    <row r="32" spans="1:55" ht="30" customHeight="1">
      <c r="A32" s="8"/>
      <c r="B32" s="7">
        <f t="shared" si="1"/>
        <v>29</v>
      </c>
      <c r="C32" s="4" t="s">
        <v>18</v>
      </c>
      <c r="D32" s="3" t="s">
        <v>105</v>
      </c>
      <c r="E32" s="34">
        <f>5+F32*5+G32*4+H32*3+I32*2+J32</f>
        <v>5</v>
      </c>
      <c r="F32" s="64"/>
      <c r="G32" s="64"/>
      <c r="H32" s="64"/>
      <c r="I32" s="64"/>
      <c r="J32" s="64"/>
      <c r="K32" s="9"/>
      <c r="L32" s="9"/>
      <c r="M32" s="9"/>
      <c r="N32" s="9"/>
      <c r="O32" s="10"/>
      <c r="P32" s="10"/>
      <c r="Q32" s="72"/>
      <c r="R32" s="8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31"/>
      <c r="AX32" s="31"/>
      <c r="AY32" s="31"/>
      <c r="AZ32" s="31"/>
      <c r="BA32" s="31"/>
      <c r="BB32" s="31"/>
      <c r="BC32" s="36"/>
    </row>
    <row r="33" spans="1:55" ht="30" customHeight="1">
      <c r="A33" s="8"/>
      <c r="B33" s="7">
        <f t="shared" si="1"/>
        <v>30</v>
      </c>
      <c r="C33" s="4" t="s">
        <v>19</v>
      </c>
      <c r="D33" s="3"/>
      <c r="E33" s="34">
        <f>Q33*0.1+F33*5+G33*4+H33*3+I33*2+J33</f>
        <v>0</v>
      </c>
      <c r="F33" s="64"/>
      <c r="G33" s="64"/>
      <c r="H33" s="64"/>
      <c r="I33" s="64"/>
      <c r="J33" s="64"/>
      <c r="K33" s="9"/>
      <c r="L33" s="9"/>
      <c r="M33" s="9"/>
      <c r="N33" s="9"/>
      <c r="O33" s="10"/>
      <c r="P33" s="10"/>
      <c r="Q33" s="68"/>
      <c r="R33" s="8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31"/>
      <c r="AX33" s="31"/>
      <c r="AY33" s="31"/>
      <c r="AZ33" s="31"/>
      <c r="BA33" s="31"/>
      <c r="BB33" s="31"/>
      <c r="BC33" s="36"/>
    </row>
    <row r="34" spans="1:55" ht="30" customHeight="1">
      <c r="A34" s="8"/>
      <c r="B34" s="7">
        <f t="shared" si="1"/>
        <v>31</v>
      </c>
      <c r="C34" s="4" t="s">
        <v>20</v>
      </c>
      <c r="D34" s="8" t="s">
        <v>103</v>
      </c>
      <c r="E34" s="34">
        <f>5+F34*5+G34*4+H34*3+I34*2+J34</f>
        <v>5</v>
      </c>
      <c r="F34" s="64"/>
      <c r="G34" s="64"/>
      <c r="H34" s="64"/>
      <c r="I34" s="64"/>
      <c r="J34" s="64"/>
      <c r="K34" s="9"/>
      <c r="L34" s="9"/>
      <c r="M34" s="9"/>
      <c r="N34" s="9"/>
      <c r="O34" s="10"/>
      <c r="P34" s="10"/>
      <c r="Q34" s="72"/>
      <c r="R34" s="8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31"/>
      <c r="AX34" s="31"/>
      <c r="AY34" s="31"/>
      <c r="AZ34" s="31"/>
      <c r="BA34" s="31"/>
      <c r="BB34" s="31"/>
      <c r="BC34" s="36"/>
    </row>
    <row r="35" spans="1:55" ht="30" customHeight="1">
      <c r="A35" s="8"/>
      <c r="B35" s="7">
        <f t="shared" si="1"/>
        <v>32</v>
      </c>
      <c r="C35" s="4" t="s">
        <v>21</v>
      </c>
      <c r="D35" s="8" t="s">
        <v>103</v>
      </c>
      <c r="E35" s="34">
        <f>5+F35*5+G35*4+H35*3+I35*2+J35</f>
        <v>5</v>
      </c>
      <c r="F35" s="64"/>
      <c r="G35" s="64"/>
      <c r="H35" s="64"/>
      <c r="I35" s="64"/>
      <c r="J35" s="64"/>
      <c r="K35" s="9"/>
      <c r="L35" s="9"/>
      <c r="M35" s="9"/>
      <c r="N35" s="9"/>
      <c r="O35" s="10"/>
      <c r="P35" s="10"/>
      <c r="Q35" s="72"/>
      <c r="R35" s="8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31"/>
      <c r="AX35" s="31"/>
      <c r="AY35" s="31"/>
      <c r="AZ35" s="31"/>
      <c r="BA35" s="31"/>
      <c r="BB35" s="31"/>
      <c r="BC35" s="36"/>
    </row>
    <row r="36" spans="1:55" ht="30" customHeight="1">
      <c r="A36" s="8"/>
      <c r="B36" s="7">
        <f t="shared" si="1"/>
        <v>33</v>
      </c>
      <c r="C36" s="4" t="s">
        <v>192</v>
      </c>
      <c r="D36" s="8"/>
      <c r="E36" s="34"/>
      <c r="F36" s="64"/>
      <c r="G36" s="64"/>
      <c r="H36" s="64"/>
      <c r="I36" s="64"/>
      <c r="J36" s="64"/>
      <c r="K36" s="9"/>
      <c r="L36" s="9"/>
      <c r="M36" s="9"/>
      <c r="N36" s="9"/>
      <c r="O36" s="10"/>
      <c r="P36" s="10"/>
      <c r="Q36" s="72"/>
      <c r="R36" s="8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31"/>
      <c r="AX36" s="31"/>
      <c r="AY36" s="31"/>
      <c r="AZ36" s="31"/>
      <c r="BA36" s="31"/>
      <c r="BB36" s="31"/>
      <c r="BC36" s="36"/>
    </row>
    <row r="37" spans="1:55" ht="30" customHeight="1">
      <c r="A37" s="8"/>
      <c r="B37" s="7">
        <f aca="true" t="shared" si="2" ref="B37:B77">B36+1</f>
        <v>34</v>
      </c>
      <c r="C37" s="4" t="s">
        <v>193</v>
      </c>
      <c r="D37" s="8"/>
      <c r="E37" s="34"/>
      <c r="F37" s="64"/>
      <c r="G37" s="64"/>
      <c r="H37" s="64"/>
      <c r="I37" s="64"/>
      <c r="J37" s="64"/>
      <c r="K37" s="9"/>
      <c r="L37" s="9"/>
      <c r="M37" s="9"/>
      <c r="N37" s="9"/>
      <c r="O37" s="10"/>
      <c r="P37" s="10"/>
      <c r="Q37" s="72"/>
      <c r="R37" s="8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31"/>
      <c r="AX37" s="31"/>
      <c r="AY37" s="31"/>
      <c r="AZ37" s="31"/>
      <c r="BA37" s="31"/>
      <c r="BB37" s="31"/>
      <c r="BC37" s="36"/>
    </row>
    <row r="38" spans="1:55" ht="30" customHeight="1">
      <c r="A38" s="8"/>
      <c r="B38" s="7">
        <f t="shared" si="2"/>
        <v>35</v>
      </c>
      <c r="C38" s="4" t="s">
        <v>194</v>
      </c>
      <c r="D38" s="8"/>
      <c r="E38" s="34"/>
      <c r="F38" s="64"/>
      <c r="G38" s="64"/>
      <c r="H38" s="64"/>
      <c r="I38" s="64"/>
      <c r="J38" s="64"/>
      <c r="K38" s="9"/>
      <c r="L38" s="9"/>
      <c r="M38" s="9"/>
      <c r="N38" s="9"/>
      <c r="O38" s="10"/>
      <c r="P38" s="10"/>
      <c r="Q38" s="72"/>
      <c r="R38" s="8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31"/>
      <c r="AX38" s="31"/>
      <c r="AY38" s="31"/>
      <c r="AZ38" s="31"/>
      <c r="BA38" s="31"/>
      <c r="BB38" s="31"/>
      <c r="BC38" s="36"/>
    </row>
    <row r="39" spans="1:55" ht="30" customHeight="1">
      <c r="A39" s="8"/>
      <c r="B39" s="7">
        <f t="shared" si="2"/>
        <v>36</v>
      </c>
      <c r="C39" s="4" t="s">
        <v>195</v>
      </c>
      <c r="D39" s="8"/>
      <c r="E39" s="34"/>
      <c r="F39" s="64"/>
      <c r="G39" s="64"/>
      <c r="H39" s="64"/>
      <c r="I39" s="64"/>
      <c r="J39" s="64"/>
      <c r="K39" s="9"/>
      <c r="L39" s="9"/>
      <c r="M39" s="9"/>
      <c r="N39" s="9"/>
      <c r="O39" s="10"/>
      <c r="P39" s="10"/>
      <c r="Q39" s="72"/>
      <c r="R39" s="8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31"/>
      <c r="AX39" s="31"/>
      <c r="AY39" s="31"/>
      <c r="AZ39" s="31"/>
      <c r="BA39" s="31"/>
      <c r="BB39" s="31"/>
      <c r="BC39" s="36"/>
    </row>
    <row r="40" spans="1:55" ht="30" customHeight="1">
      <c r="A40" s="8"/>
      <c r="B40" s="7">
        <f t="shared" si="2"/>
        <v>37</v>
      </c>
      <c r="C40" s="166" t="s">
        <v>196</v>
      </c>
      <c r="D40" s="8"/>
      <c r="E40" s="34"/>
      <c r="F40" s="64"/>
      <c r="G40" s="64"/>
      <c r="H40" s="64"/>
      <c r="I40" s="64"/>
      <c r="J40" s="64"/>
      <c r="K40" s="9"/>
      <c r="L40" s="9"/>
      <c r="M40" s="9"/>
      <c r="N40" s="9"/>
      <c r="O40" s="10"/>
      <c r="P40" s="10"/>
      <c r="Q40" s="72"/>
      <c r="R40" s="8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31"/>
      <c r="AX40" s="31"/>
      <c r="AY40" s="31"/>
      <c r="AZ40" s="31"/>
      <c r="BA40" s="31"/>
      <c r="BB40" s="31"/>
      <c r="BC40" s="36"/>
    </row>
    <row r="41" spans="1:55" ht="30" customHeight="1">
      <c r="A41" s="8"/>
      <c r="B41" s="7">
        <f t="shared" si="2"/>
        <v>38</v>
      </c>
      <c r="C41" s="4" t="s">
        <v>22</v>
      </c>
      <c r="D41" s="8"/>
      <c r="E41" s="34">
        <f aca="true" t="shared" si="3" ref="E41:E68">Q41*0.1+F41*5+G41*4+H41*3+I41*2+J41</f>
        <v>0</v>
      </c>
      <c r="F41" s="64"/>
      <c r="G41" s="64"/>
      <c r="H41" s="64"/>
      <c r="I41" s="64"/>
      <c r="J41" s="64"/>
      <c r="K41" s="9"/>
      <c r="L41" s="9"/>
      <c r="M41" s="9"/>
      <c r="N41" s="9"/>
      <c r="O41" s="10"/>
      <c r="P41" s="10"/>
      <c r="Q41" s="68"/>
      <c r="R41" s="8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31"/>
      <c r="AX41" s="31"/>
      <c r="AY41" s="31"/>
      <c r="AZ41" s="31"/>
      <c r="BA41" s="31"/>
      <c r="BB41" s="31"/>
      <c r="BC41" s="36"/>
    </row>
    <row r="42" spans="1:55" ht="30" customHeight="1">
      <c r="A42" s="8"/>
      <c r="B42" s="7">
        <f t="shared" si="2"/>
        <v>39</v>
      </c>
      <c r="C42" s="4" t="s">
        <v>23</v>
      </c>
      <c r="D42" s="8"/>
      <c r="E42" s="34">
        <f t="shared" si="3"/>
        <v>0</v>
      </c>
      <c r="F42" s="64"/>
      <c r="G42" s="64"/>
      <c r="H42" s="64"/>
      <c r="I42" s="64"/>
      <c r="J42" s="64"/>
      <c r="K42" s="9"/>
      <c r="L42" s="9"/>
      <c r="M42" s="9"/>
      <c r="N42" s="9"/>
      <c r="O42" s="10"/>
      <c r="P42" s="10"/>
      <c r="Q42" s="68"/>
      <c r="R42" s="8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31"/>
      <c r="AX42" s="31"/>
      <c r="AY42" s="31"/>
      <c r="AZ42" s="31"/>
      <c r="BA42" s="31"/>
      <c r="BB42" s="31"/>
      <c r="BC42" s="36"/>
    </row>
    <row r="43" spans="1:55" ht="30" customHeight="1">
      <c r="A43" s="8"/>
      <c r="B43" s="7">
        <f t="shared" si="2"/>
        <v>40</v>
      </c>
      <c r="C43" s="4" t="s">
        <v>24</v>
      </c>
      <c r="D43" s="8"/>
      <c r="E43" s="34">
        <f t="shared" si="3"/>
        <v>0</v>
      </c>
      <c r="F43" s="64"/>
      <c r="G43" s="64"/>
      <c r="H43" s="64"/>
      <c r="I43" s="64"/>
      <c r="J43" s="64"/>
      <c r="K43" s="9"/>
      <c r="L43" s="9"/>
      <c r="M43" s="9"/>
      <c r="N43" s="9"/>
      <c r="O43" s="10"/>
      <c r="P43" s="10"/>
      <c r="Q43" s="8"/>
      <c r="R43" s="8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31"/>
      <c r="AX43" s="31"/>
      <c r="AY43" s="31"/>
      <c r="AZ43" s="31"/>
      <c r="BA43" s="31"/>
      <c r="BB43" s="31"/>
      <c r="BC43" s="36"/>
    </row>
    <row r="44" spans="1:55" ht="30" customHeight="1">
      <c r="A44" s="8"/>
      <c r="B44" s="7">
        <f t="shared" si="2"/>
        <v>41</v>
      </c>
      <c r="C44" s="4" t="s">
        <v>118</v>
      </c>
      <c r="D44" s="8"/>
      <c r="E44" s="34">
        <f t="shared" si="3"/>
        <v>0</v>
      </c>
      <c r="F44" s="64"/>
      <c r="G44" s="64"/>
      <c r="H44" s="64"/>
      <c r="I44" s="64"/>
      <c r="J44" s="64"/>
      <c r="K44" s="9"/>
      <c r="L44" s="9"/>
      <c r="M44" s="9"/>
      <c r="N44" s="9"/>
      <c r="O44" s="10"/>
      <c r="P44" s="10"/>
      <c r="Q44" s="8"/>
      <c r="R44" s="8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31"/>
      <c r="AX44" s="31"/>
      <c r="AY44" s="31"/>
      <c r="AZ44" s="31"/>
      <c r="BA44" s="31"/>
      <c r="BB44" s="31"/>
      <c r="BC44" s="36"/>
    </row>
    <row r="45" spans="1:55" ht="30" customHeight="1">
      <c r="A45" s="8"/>
      <c r="B45" s="7">
        <f t="shared" si="2"/>
        <v>42</v>
      </c>
      <c r="C45" s="4" t="s">
        <v>119</v>
      </c>
      <c r="D45" s="8"/>
      <c r="E45" s="34">
        <f t="shared" si="3"/>
        <v>0</v>
      </c>
      <c r="F45" s="64"/>
      <c r="G45" s="64"/>
      <c r="H45" s="64"/>
      <c r="I45" s="64"/>
      <c r="J45" s="64"/>
      <c r="K45" s="9"/>
      <c r="L45" s="9"/>
      <c r="M45" s="9"/>
      <c r="N45" s="9"/>
      <c r="O45" s="10"/>
      <c r="P45" s="10"/>
      <c r="Q45" s="8"/>
      <c r="R45" s="8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31"/>
      <c r="AX45" s="31"/>
      <c r="AY45" s="31"/>
      <c r="AZ45" s="31"/>
      <c r="BA45" s="31"/>
      <c r="BB45" s="31"/>
      <c r="BC45" s="36"/>
    </row>
    <row r="46" spans="1:55" ht="30" customHeight="1">
      <c r="A46" s="8"/>
      <c r="B46" s="7">
        <f t="shared" si="2"/>
        <v>43</v>
      </c>
      <c r="C46" s="4" t="s">
        <v>25</v>
      </c>
      <c r="D46" s="8"/>
      <c r="E46" s="34">
        <f t="shared" si="3"/>
        <v>0</v>
      </c>
      <c r="F46" s="64"/>
      <c r="G46" s="64"/>
      <c r="H46" s="64"/>
      <c r="I46" s="64"/>
      <c r="J46" s="64"/>
      <c r="K46" s="9"/>
      <c r="L46" s="9"/>
      <c r="M46" s="9"/>
      <c r="N46" s="9"/>
      <c r="O46" s="10"/>
      <c r="P46" s="10"/>
      <c r="Q46" s="8"/>
      <c r="R46" s="8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31"/>
      <c r="AX46" s="31"/>
      <c r="AY46" s="31"/>
      <c r="AZ46" s="31"/>
      <c r="BA46" s="31"/>
      <c r="BB46" s="31"/>
      <c r="BC46" s="36"/>
    </row>
    <row r="47" spans="1:55" ht="30" customHeight="1">
      <c r="A47" s="8"/>
      <c r="B47" s="7">
        <f t="shared" si="2"/>
        <v>44</v>
      </c>
      <c r="C47" s="4" t="s">
        <v>26</v>
      </c>
      <c r="D47" s="8"/>
      <c r="E47" s="34">
        <f t="shared" si="3"/>
        <v>0</v>
      </c>
      <c r="F47" s="64"/>
      <c r="G47" s="64"/>
      <c r="H47" s="64"/>
      <c r="I47" s="64"/>
      <c r="J47" s="64"/>
      <c r="K47" s="9"/>
      <c r="L47" s="9"/>
      <c r="M47" s="9"/>
      <c r="N47" s="9"/>
      <c r="O47" s="10"/>
      <c r="P47" s="10"/>
      <c r="Q47" s="8"/>
      <c r="R47" s="8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31"/>
      <c r="AX47" s="31"/>
      <c r="AY47" s="31"/>
      <c r="AZ47" s="31"/>
      <c r="BA47" s="31"/>
      <c r="BB47" s="31"/>
      <c r="BC47" s="36"/>
    </row>
    <row r="48" spans="2:98" s="8" customFormat="1" ht="30" customHeight="1">
      <c r="B48" s="7">
        <f t="shared" si="2"/>
        <v>45</v>
      </c>
      <c r="C48" s="4" t="s">
        <v>120</v>
      </c>
      <c r="E48" s="34">
        <f t="shared" si="3"/>
        <v>0</v>
      </c>
      <c r="F48" s="64"/>
      <c r="G48" s="64"/>
      <c r="H48" s="64"/>
      <c r="I48" s="64"/>
      <c r="J48" s="64"/>
      <c r="K48" s="9"/>
      <c r="L48" s="9"/>
      <c r="M48" s="9"/>
      <c r="N48" s="9"/>
      <c r="O48" s="10"/>
      <c r="P48" s="10"/>
      <c r="R48" s="8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31"/>
      <c r="AX48" s="31"/>
      <c r="AY48" s="31"/>
      <c r="AZ48" s="31"/>
      <c r="BA48" s="31"/>
      <c r="BB48" s="31"/>
      <c r="BC48" s="36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</row>
    <row r="49" spans="1:55" ht="30" customHeight="1">
      <c r="A49" s="8"/>
      <c r="B49" s="7">
        <f t="shared" si="2"/>
        <v>46</v>
      </c>
      <c r="C49" s="4" t="s">
        <v>146</v>
      </c>
      <c r="D49" s="8"/>
      <c r="E49" s="34">
        <f t="shared" si="3"/>
        <v>0</v>
      </c>
      <c r="F49" s="64"/>
      <c r="G49" s="64"/>
      <c r="H49" s="64"/>
      <c r="I49" s="64"/>
      <c r="J49" s="64"/>
      <c r="K49" s="9"/>
      <c r="L49" s="9"/>
      <c r="M49" s="9"/>
      <c r="N49" s="9"/>
      <c r="O49" s="10"/>
      <c r="P49" s="10"/>
      <c r="Q49" s="8"/>
      <c r="R49" s="8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31"/>
      <c r="AX49" s="31"/>
      <c r="AY49" s="31"/>
      <c r="AZ49" s="31"/>
      <c r="BA49" s="31"/>
      <c r="BB49" s="31"/>
      <c r="BC49" s="36"/>
    </row>
    <row r="50" spans="1:55" ht="30" customHeight="1">
      <c r="A50" s="8"/>
      <c r="B50" s="7">
        <f t="shared" si="2"/>
        <v>47</v>
      </c>
      <c r="C50" s="4" t="s">
        <v>185</v>
      </c>
      <c r="D50" s="8"/>
      <c r="E50" s="34">
        <f t="shared" si="3"/>
        <v>0</v>
      </c>
      <c r="F50" s="64"/>
      <c r="G50" s="64"/>
      <c r="H50" s="64"/>
      <c r="I50" s="64"/>
      <c r="J50" s="64"/>
      <c r="K50" s="9"/>
      <c r="L50" s="9"/>
      <c r="M50" s="9"/>
      <c r="N50" s="9"/>
      <c r="O50" s="10"/>
      <c r="P50" s="10"/>
      <c r="Q50" s="8"/>
      <c r="R50" s="8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31"/>
      <c r="AX50" s="31"/>
      <c r="AY50" s="31"/>
      <c r="AZ50" s="31"/>
      <c r="BA50" s="31"/>
      <c r="BB50" s="31"/>
      <c r="BC50" s="36"/>
    </row>
    <row r="51" spans="1:55" ht="30" customHeight="1">
      <c r="A51" s="8"/>
      <c r="B51" s="7">
        <f t="shared" si="2"/>
        <v>48</v>
      </c>
      <c r="C51" s="4" t="s">
        <v>121</v>
      </c>
      <c r="D51" s="8"/>
      <c r="E51" s="34">
        <f t="shared" si="3"/>
        <v>0</v>
      </c>
      <c r="F51" s="64"/>
      <c r="G51" s="64"/>
      <c r="H51" s="64"/>
      <c r="I51" s="64"/>
      <c r="J51" s="64"/>
      <c r="K51" s="9"/>
      <c r="L51" s="9"/>
      <c r="M51" s="9"/>
      <c r="N51" s="9"/>
      <c r="O51" s="10"/>
      <c r="P51" s="10"/>
      <c r="Q51" s="8"/>
      <c r="R51" s="8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31"/>
      <c r="AX51" s="31"/>
      <c r="AY51" s="31"/>
      <c r="AZ51" s="31"/>
      <c r="BA51" s="31"/>
      <c r="BB51" s="31"/>
      <c r="BC51" s="36"/>
    </row>
    <row r="52" spans="1:55" ht="34.5" customHeight="1">
      <c r="A52" s="8"/>
      <c r="B52" s="7">
        <f t="shared" si="2"/>
        <v>49</v>
      </c>
      <c r="C52" s="4" t="s">
        <v>122</v>
      </c>
      <c r="D52" s="8"/>
      <c r="E52" s="34">
        <f t="shared" si="3"/>
        <v>0</v>
      </c>
      <c r="F52" s="64"/>
      <c r="G52" s="64"/>
      <c r="H52" s="64"/>
      <c r="I52" s="64"/>
      <c r="J52" s="64"/>
      <c r="K52" s="9"/>
      <c r="L52" s="9"/>
      <c r="M52" s="9"/>
      <c r="N52" s="9"/>
      <c r="O52" s="10"/>
      <c r="P52" s="10"/>
      <c r="Q52" s="8"/>
      <c r="R52" s="8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31"/>
      <c r="AX52" s="31"/>
      <c r="AY52" s="31"/>
      <c r="AZ52" s="31"/>
      <c r="BA52" s="31"/>
      <c r="BB52" s="31"/>
      <c r="BC52" s="36"/>
    </row>
    <row r="53" spans="1:55" ht="30" customHeight="1">
      <c r="A53" s="8"/>
      <c r="B53" s="7">
        <f t="shared" si="2"/>
        <v>50</v>
      </c>
      <c r="C53" s="166" t="s">
        <v>147</v>
      </c>
      <c r="D53" s="8"/>
      <c r="E53" s="34">
        <f t="shared" si="3"/>
        <v>0</v>
      </c>
      <c r="F53" s="64"/>
      <c r="G53" s="64"/>
      <c r="H53" s="64"/>
      <c r="I53" s="64"/>
      <c r="J53" s="64"/>
      <c r="K53" s="9"/>
      <c r="L53" s="9"/>
      <c r="M53" s="9"/>
      <c r="N53" s="9"/>
      <c r="O53" s="10"/>
      <c r="P53" s="10"/>
      <c r="Q53" s="8"/>
      <c r="R53" s="8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31"/>
      <c r="AX53" s="31"/>
      <c r="AY53" s="31"/>
      <c r="AZ53" s="31"/>
      <c r="BA53" s="31"/>
      <c r="BB53" s="31"/>
      <c r="BC53" s="36"/>
    </row>
    <row r="54" spans="1:55" ht="30" customHeight="1">
      <c r="A54" s="8"/>
      <c r="B54" s="7">
        <f t="shared" si="2"/>
        <v>51</v>
      </c>
      <c r="C54" s="4" t="s">
        <v>123</v>
      </c>
      <c r="D54" s="8"/>
      <c r="E54" s="34">
        <f t="shared" si="3"/>
        <v>0</v>
      </c>
      <c r="F54" s="64"/>
      <c r="G54" s="64"/>
      <c r="H54" s="64"/>
      <c r="I54" s="64"/>
      <c r="J54" s="64"/>
      <c r="K54" s="9"/>
      <c r="L54" s="9"/>
      <c r="M54" s="9"/>
      <c r="N54" s="9"/>
      <c r="O54" s="10"/>
      <c r="P54" s="10"/>
      <c r="Q54" s="8"/>
      <c r="R54" s="8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31"/>
      <c r="AX54" s="31"/>
      <c r="AY54" s="31"/>
      <c r="AZ54" s="31"/>
      <c r="BA54" s="31"/>
      <c r="BB54" s="31"/>
      <c r="BC54" s="36"/>
    </row>
    <row r="55" spans="1:55" ht="30" customHeight="1">
      <c r="A55" s="8"/>
      <c r="B55" s="7">
        <f t="shared" si="2"/>
        <v>52</v>
      </c>
      <c r="C55" s="166" t="s">
        <v>184</v>
      </c>
      <c r="D55" s="8"/>
      <c r="E55" s="34">
        <f t="shared" si="3"/>
        <v>0</v>
      </c>
      <c r="F55" s="64"/>
      <c r="G55" s="64"/>
      <c r="H55" s="64"/>
      <c r="I55" s="64"/>
      <c r="J55" s="64"/>
      <c r="K55" s="9"/>
      <c r="L55" s="9"/>
      <c r="M55" s="9"/>
      <c r="N55" s="9"/>
      <c r="O55" s="10"/>
      <c r="P55" s="10"/>
      <c r="Q55" s="8"/>
      <c r="R55" s="8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31"/>
      <c r="AX55" s="31"/>
      <c r="AY55" s="31"/>
      <c r="AZ55" s="31"/>
      <c r="BA55" s="31"/>
      <c r="BB55" s="31"/>
      <c r="BC55" s="36"/>
    </row>
    <row r="56" spans="1:55" ht="30" customHeight="1">
      <c r="A56" s="8"/>
      <c r="B56" s="7">
        <f t="shared" si="2"/>
        <v>53</v>
      </c>
      <c r="C56" s="4" t="s">
        <v>125</v>
      </c>
      <c r="D56" s="8"/>
      <c r="E56" s="34">
        <f t="shared" si="3"/>
        <v>0</v>
      </c>
      <c r="F56" s="64"/>
      <c r="G56" s="64"/>
      <c r="H56" s="64"/>
      <c r="I56" s="64"/>
      <c r="J56" s="64"/>
      <c r="K56" s="9"/>
      <c r="L56" s="9"/>
      <c r="M56" s="9"/>
      <c r="N56" s="9"/>
      <c r="O56" s="10"/>
      <c r="P56" s="10"/>
      <c r="Q56" s="8"/>
      <c r="R56" s="8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31"/>
      <c r="AX56" s="31"/>
      <c r="AY56" s="31"/>
      <c r="AZ56" s="31"/>
      <c r="BA56" s="31"/>
      <c r="BB56" s="31"/>
      <c r="BC56" s="36"/>
    </row>
    <row r="57" spans="1:55" ht="30" customHeight="1">
      <c r="A57" s="8"/>
      <c r="B57" s="7">
        <f t="shared" si="2"/>
        <v>54</v>
      </c>
      <c r="C57" s="4" t="s">
        <v>148</v>
      </c>
      <c r="D57" s="8"/>
      <c r="E57" s="34">
        <f t="shared" si="3"/>
        <v>0</v>
      </c>
      <c r="F57" s="64"/>
      <c r="G57" s="64"/>
      <c r="H57" s="64"/>
      <c r="I57" s="64"/>
      <c r="J57" s="64"/>
      <c r="K57" s="9"/>
      <c r="L57" s="9"/>
      <c r="M57" s="9"/>
      <c r="N57" s="9"/>
      <c r="O57" s="10"/>
      <c r="P57" s="10"/>
      <c r="Q57" s="8"/>
      <c r="R57" s="8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31"/>
      <c r="AX57" s="31"/>
      <c r="AY57" s="31"/>
      <c r="AZ57" s="31"/>
      <c r="BA57" s="31"/>
      <c r="BB57" s="31"/>
      <c r="BC57" s="37"/>
    </row>
    <row r="58" spans="1:55" ht="30" customHeight="1">
      <c r="A58" s="8"/>
      <c r="B58" s="7">
        <f t="shared" si="2"/>
        <v>55</v>
      </c>
      <c r="C58" s="166" t="s">
        <v>149</v>
      </c>
      <c r="D58" s="8"/>
      <c r="E58" s="34">
        <f t="shared" si="3"/>
        <v>0</v>
      </c>
      <c r="F58" s="64"/>
      <c r="G58" s="64"/>
      <c r="H58" s="64"/>
      <c r="I58" s="64"/>
      <c r="J58" s="64"/>
      <c r="K58" s="9"/>
      <c r="L58" s="9"/>
      <c r="M58" s="9"/>
      <c r="N58" s="9"/>
      <c r="O58" s="10"/>
      <c r="P58" s="10"/>
      <c r="Q58" s="8"/>
      <c r="R58" s="8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31"/>
      <c r="AX58" s="31"/>
      <c r="AY58" s="31"/>
      <c r="AZ58" s="31"/>
      <c r="BA58" s="31"/>
      <c r="BB58" s="31"/>
      <c r="BC58" s="36"/>
    </row>
    <row r="59" spans="1:55" ht="30" customHeight="1">
      <c r="A59" s="8"/>
      <c r="B59" s="7">
        <f t="shared" si="2"/>
        <v>56</v>
      </c>
      <c r="C59" s="4" t="s">
        <v>126</v>
      </c>
      <c r="D59" s="8"/>
      <c r="E59" s="34">
        <f t="shared" si="3"/>
        <v>0</v>
      </c>
      <c r="F59" s="64"/>
      <c r="G59" s="64"/>
      <c r="H59" s="64"/>
      <c r="I59" s="64"/>
      <c r="J59" s="64"/>
      <c r="K59" s="9"/>
      <c r="L59" s="9"/>
      <c r="M59" s="9"/>
      <c r="N59" s="9"/>
      <c r="O59" s="10"/>
      <c r="P59" s="10"/>
      <c r="Q59" s="8"/>
      <c r="R59" s="8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31"/>
      <c r="AX59" s="31"/>
      <c r="AY59" s="31"/>
      <c r="AZ59" s="31"/>
      <c r="BA59" s="31"/>
      <c r="BB59" s="31"/>
      <c r="BC59" s="36"/>
    </row>
    <row r="60" spans="1:55" ht="30" customHeight="1">
      <c r="A60" s="8"/>
      <c r="B60" s="7">
        <f t="shared" si="2"/>
        <v>57</v>
      </c>
      <c r="C60" s="4" t="s">
        <v>128</v>
      </c>
      <c r="D60" s="8"/>
      <c r="E60" s="34">
        <f t="shared" si="3"/>
        <v>0</v>
      </c>
      <c r="F60" s="64"/>
      <c r="G60" s="64"/>
      <c r="H60" s="64"/>
      <c r="I60" s="64"/>
      <c r="J60" s="64"/>
      <c r="K60" s="9"/>
      <c r="L60" s="9"/>
      <c r="M60" s="9"/>
      <c r="N60" s="9"/>
      <c r="O60" s="10"/>
      <c r="P60" s="10"/>
      <c r="Q60" s="8"/>
      <c r="R60" s="8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31"/>
      <c r="AX60" s="31"/>
      <c r="AY60" s="31"/>
      <c r="AZ60" s="31"/>
      <c r="BA60" s="31"/>
      <c r="BB60" s="31"/>
      <c r="BC60" s="36"/>
    </row>
    <row r="61" spans="1:55" ht="30" customHeight="1">
      <c r="A61" s="8"/>
      <c r="B61" s="7">
        <f t="shared" si="2"/>
        <v>58</v>
      </c>
      <c r="C61" s="4" t="s">
        <v>27</v>
      </c>
      <c r="D61" s="8"/>
      <c r="E61" s="34">
        <f t="shared" si="3"/>
        <v>0</v>
      </c>
      <c r="F61" s="64"/>
      <c r="G61" s="64"/>
      <c r="H61" s="64"/>
      <c r="I61" s="64"/>
      <c r="J61" s="64"/>
      <c r="K61" s="9"/>
      <c r="L61" s="9"/>
      <c r="M61" s="9"/>
      <c r="N61" s="9"/>
      <c r="O61" s="10"/>
      <c r="P61" s="10"/>
      <c r="Q61" s="8"/>
      <c r="R61" s="8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31"/>
      <c r="AX61" s="31"/>
      <c r="AY61" s="31"/>
      <c r="AZ61" s="31"/>
      <c r="BA61" s="31"/>
      <c r="BB61" s="31"/>
      <c r="BC61" s="36"/>
    </row>
    <row r="62" spans="1:55" ht="30" customHeight="1">
      <c r="A62" s="8"/>
      <c r="B62" s="7">
        <f t="shared" si="2"/>
        <v>59</v>
      </c>
      <c r="C62" s="4" t="s">
        <v>129</v>
      </c>
      <c r="D62" s="8"/>
      <c r="E62" s="34">
        <f t="shared" si="3"/>
        <v>0</v>
      </c>
      <c r="F62" s="64"/>
      <c r="G62" s="64"/>
      <c r="H62" s="64"/>
      <c r="I62" s="64"/>
      <c r="J62" s="64"/>
      <c r="K62" s="9"/>
      <c r="L62" s="9"/>
      <c r="M62" s="9"/>
      <c r="N62" s="9"/>
      <c r="O62" s="10"/>
      <c r="P62" s="10"/>
      <c r="Q62" s="8"/>
      <c r="R62" s="8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31"/>
      <c r="AX62" s="31"/>
      <c r="AY62" s="31"/>
      <c r="AZ62" s="31"/>
      <c r="BA62" s="31"/>
      <c r="BB62" s="31"/>
      <c r="BC62" s="36"/>
    </row>
    <row r="63" spans="1:55" ht="30" customHeight="1">
      <c r="A63" s="8"/>
      <c r="B63" s="7">
        <f t="shared" si="2"/>
        <v>60</v>
      </c>
      <c r="C63" s="4" t="s">
        <v>150</v>
      </c>
      <c r="D63" s="8"/>
      <c r="E63" s="34">
        <f t="shared" si="3"/>
        <v>0</v>
      </c>
      <c r="F63" s="64"/>
      <c r="G63" s="64"/>
      <c r="H63" s="64"/>
      <c r="I63" s="64"/>
      <c r="J63" s="64"/>
      <c r="K63" s="9"/>
      <c r="L63" s="9"/>
      <c r="M63" s="9"/>
      <c r="N63" s="9"/>
      <c r="O63" s="10"/>
      <c r="P63" s="10"/>
      <c r="Q63" s="8"/>
      <c r="R63" s="8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31"/>
      <c r="AX63" s="31"/>
      <c r="AY63" s="31"/>
      <c r="AZ63" s="31"/>
      <c r="BA63" s="31"/>
      <c r="BB63" s="31"/>
      <c r="BC63" s="36"/>
    </row>
    <row r="64" spans="1:55" ht="30" customHeight="1">
      <c r="A64" s="8"/>
      <c r="B64" s="7">
        <f t="shared" si="2"/>
        <v>61</v>
      </c>
      <c r="C64" s="70" t="s">
        <v>151</v>
      </c>
      <c r="D64" s="8"/>
      <c r="E64" s="34">
        <f t="shared" si="3"/>
        <v>0</v>
      </c>
      <c r="F64" s="64"/>
      <c r="G64" s="64"/>
      <c r="H64" s="64"/>
      <c r="I64" s="64"/>
      <c r="J64" s="64"/>
      <c r="K64" s="9"/>
      <c r="L64" s="9"/>
      <c r="M64" s="9"/>
      <c r="N64" s="9"/>
      <c r="O64" s="10"/>
      <c r="P64" s="10"/>
      <c r="Q64" s="8"/>
      <c r="R64" s="8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31"/>
      <c r="AX64" s="31"/>
      <c r="AY64" s="31"/>
      <c r="AZ64" s="31"/>
      <c r="BA64" s="31"/>
      <c r="BB64" s="31"/>
      <c r="BC64" s="36"/>
    </row>
    <row r="65" spans="1:55" ht="30" customHeight="1">
      <c r="A65" s="8"/>
      <c r="B65" s="167">
        <f t="shared" si="2"/>
        <v>62</v>
      </c>
      <c r="C65" s="4" t="s">
        <v>152</v>
      </c>
      <c r="D65" s="8"/>
      <c r="E65" s="34">
        <f t="shared" si="3"/>
        <v>0</v>
      </c>
      <c r="F65" s="64"/>
      <c r="G65" s="64"/>
      <c r="H65" s="64"/>
      <c r="I65" s="64"/>
      <c r="J65" s="64"/>
      <c r="K65" s="9"/>
      <c r="L65" s="9"/>
      <c r="M65" s="9"/>
      <c r="N65" s="9"/>
      <c r="O65" s="10"/>
      <c r="P65" s="10"/>
      <c r="Q65" s="8"/>
      <c r="R65" s="8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31"/>
      <c r="AX65" s="31"/>
      <c r="AY65" s="31"/>
      <c r="AZ65" s="31"/>
      <c r="BA65" s="31"/>
      <c r="BB65" s="31"/>
      <c r="BC65" s="36"/>
    </row>
    <row r="66" spans="1:55" ht="30" customHeight="1">
      <c r="A66" s="8"/>
      <c r="B66" s="167">
        <f t="shared" si="2"/>
        <v>63</v>
      </c>
      <c r="C66" s="4" t="s">
        <v>153</v>
      </c>
      <c r="D66" s="8"/>
      <c r="E66" s="34">
        <f t="shared" si="3"/>
        <v>0</v>
      </c>
      <c r="F66" s="64"/>
      <c r="G66" s="64"/>
      <c r="H66" s="64"/>
      <c r="I66" s="64"/>
      <c r="J66" s="64"/>
      <c r="K66" s="9"/>
      <c r="L66" s="9"/>
      <c r="M66" s="9"/>
      <c r="N66" s="9"/>
      <c r="O66" s="10"/>
      <c r="P66" s="10"/>
      <c r="Q66" s="8"/>
      <c r="R66" s="8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31"/>
      <c r="AX66" s="31"/>
      <c r="AY66" s="31"/>
      <c r="AZ66" s="31"/>
      <c r="BA66" s="31"/>
      <c r="BB66" s="31"/>
      <c r="BC66" s="36"/>
    </row>
    <row r="67" spans="1:55" ht="30" customHeight="1">
      <c r="A67" s="8"/>
      <c r="B67" s="167">
        <f t="shared" si="2"/>
        <v>64</v>
      </c>
      <c r="C67" s="4" t="s">
        <v>154</v>
      </c>
      <c r="D67" s="8"/>
      <c r="E67" s="34">
        <f t="shared" si="3"/>
        <v>0</v>
      </c>
      <c r="F67" s="64"/>
      <c r="G67" s="64"/>
      <c r="H67" s="64"/>
      <c r="I67" s="64"/>
      <c r="J67" s="64"/>
      <c r="K67" s="9"/>
      <c r="L67" s="9"/>
      <c r="M67" s="9"/>
      <c r="N67" s="9"/>
      <c r="O67" s="10"/>
      <c r="P67" s="10"/>
      <c r="Q67" s="8"/>
      <c r="R67" s="8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31"/>
      <c r="AX67" s="31"/>
      <c r="AY67" s="31"/>
      <c r="AZ67" s="31"/>
      <c r="BA67" s="31"/>
      <c r="BB67" s="31"/>
      <c r="BC67" s="36"/>
    </row>
    <row r="68" spans="1:55" ht="30" customHeight="1">
      <c r="A68" s="8"/>
      <c r="B68" s="167">
        <f t="shared" si="2"/>
        <v>65</v>
      </c>
      <c r="C68" s="4" t="s">
        <v>197</v>
      </c>
      <c r="D68" s="8"/>
      <c r="E68" s="34">
        <f t="shared" si="3"/>
        <v>0</v>
      </c>
      <c r="F68" s="64"/>
      <c r="G68" s="64"/>
      <c r="H68" s="64"/>
      <c r="I68" s="64"/>
      <c r="J68" s="64"/>
      <c r="K68" s="9"/>
      <c r="L68" s="9"/>
      <c r="M68" s="9"/>
      <c r="N68" s="9"/>
      <c r="O68" s="10"/>
      <c r="P68" s="10"/>
      <c r="Q68" s="8"/>
      <c r="R68" s="8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31"/>
      <c r="AX68" s="31"/>
      <c r="AY68" s="31"/>
      <c r="AZ68" s="31"/>
      <c r="BA68" s="31"/>
      <c r="BB68" s="31"/>
      <c r="BC68" s="36"/>
    </row>
    <row r="69" spans="1:55" ht="30" customHeight="1">
      <c r="A69" s="8"/>
      <c r="B69" s="167">
        <f t="shared" si="2"/>
        <v>66</v>
      </c>
      <c r="C69" s="4" t="s">
        <v>155</v>
      </c>
      <c r="D69" s="6" t="s">
        <v>102</v>
      </c>
      <c r="E69" s="34">
        <f>5+F69*5+G69*4+H69*3+I69*2+J69</f>
        <v>5</v>
      </c>
      <c r="F69" s="64"/>
      <c r="G69" s="64"/>
      <c r="H69" s="64"/>
      <c r="I69" s="64"/>
      <c r="J69" s="64"/>
      <c r="K69" s="9"/>
      <c r="L69" s="9"/>
      <c r="M69" s="9"/>
      <c r="N69" s="9"/>
      <c r="O69" s="10"/>
      <c r="P69" s="10"/>
      <c r="Q69" s="69"/>
      <c r="R69" s="8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31"/>
      <c r="AX69" s="31"/>
      <c r="AY69" s="31"/>
      <c r="AZ69" s="31"/>
      <c r="BA69" s="31"/>
      <c r="BB69" s="31"/>
      <c r="BC69" s="36"/>
    </row>
    <row r="70" spans="1:55" ht="30" customHeight="1">
      <c r="A70" s="8"/>
      <c r="B70" s="167">
        <f t="shared" si="2"/>
        <v>67</v>
      </c>
      <c r="C70" s="4" t="s">
        <v>62</v>
      </c>
      <c r="D70" s="71"/>
      <c r="E70" s="34">
        <f>Q70*0.1+F70*5+G70*4+H70*3+I70*2+J70</f>
        <v>0</v>
      </c>
      <c r="F70" s="64"/>
      <c r="G70" s="64"/>
      <c r="H70" s="64"/>
      <c r="I70" s="64"/>
      <c r="J70" s="64"/>
      <c r="K70" s="9"/>
      <c r="L70" s="9"/>
      <c r="M70" s="9"/>
      <c r="N70" s="9"/>
      <c r="O70" s="10"/>
      <c r="P70" s="10"/>
      <c r="Q70" s="8"/>
      <c r="R70" s="8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31"/>
      <c r="AX70" s="31"/>
      <c r="AY70" s="31"/>
      <c r="AZ70" s="31"/>
      <c r="BA70" s="31"/>
      <c r="BB70" s="31"/>
      <c r="BC70" s="36"/>
    </row>
    <row r="71" spans="1:55" ht="30" customHeight="1">
      <c r="A71" s="8"/>
      <c r="B71" s="167">
        <f t="shared" si="2"/>
        <v>68</v>
      </c>
      <c r="C71" s="4" t="s">
        <v>63</v>
      </c>
      <c r="D71" s="71" t="s">
        <v>103</v>
      </c>
      <c r="E71" s="34">
        <f>Q71*0.1+F71*5+G71*4+H71*3+I71*2+J71</f>
        <v>0</v>
      </c>
      <c r="F71" s="64"/>
      <c r="G71" s="64"/>
      <c r="H71" s="64"/>
      <c r="I71" s="64"/>
      <c r="J71" s="64"/>
      <c r="K71" s="9"/>
      <c r="L71" s="9"/>
      <c r="M71" s="9"/>
      <c r="N71" s="9"/>
      <c r="O71" s="10"/>
      <c r="P71" s="10"/>
      <c r="Q71" s="8"/>
      <c r="R71" s="8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31"/>
      <c r="AX71" s="31"/>
      <c r="AY71" s="31"/>
      <c r="AZ71" s="31"/>
      <c r="BA71" s="31"/>
      <c r="BB71" s="31"/>
      <c r="BC71" s="36"/>
    </row>
    <row r="72" spans="1:55" ht="30" customHeight="1">
      <c r="A72" s="8"/>
      <c r="B72" s="167">
        <f t="shared" si="2"/>
        <v>69</v>
      </c>
      <c r="C72" s="4" t="s">
        <v>156</v>
      </c>
      <c r="D72" s="71"/>
      <c r="E72" s="34">
        <f>Q72*0.1+F72*5+G72*4+H72*3+I72*2+J72</f>
        <v>0</v>
      </c>
      <c r="F72" s="64"/>
      <c r="G72" s="64"/>
      <c r="H72" s="64"/>
      <c r="I72" s="64"/>
      <c r="J72" s="64"/>
      <c r="K72" s="9"/>
      <c r="L72" s="9"/>
      <c r="M72" s="9"/>
      <c r="N72" s="9"/>
      <c r="O72" s="10"/>
      <c r="P72" s="10"/>
      <c r="Q72" s="8"/>
      <c r="R72" s="8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31"/>
      <c r="AX72" s="31"/>
      <c r="AY72" s="31"/>
      <c r="AZ72" s="31"/>
      <c r="BA72" s="31"/>
      <c r="BB72" s="31"/>
      <c r="BC72" s="36"/>
    </row>
    <row r="73" spans="1:55" ht="30" customHeight="1">
      <c r="A73" s="8"/>
      <c r="B73" s="7">
        <f t="shared" si="2"/>
        <v>70</v>
      </c>
      <c r="C73" s="83" t="s">
        <v>157</v>
      </c>
      <c r="D73" s="71" t="s">
        <v>103</v>
      </c>
      <c r="E73" s="34">
        <f>5+F73*5+G73*4+H73*3+I73*2+J73</f>
        <v>5</v>
      </c>
      <c r="F73" s="64"/>
      <c r="G73" s="64"/>
      <c r="H73" s="64"/>
      <c r="I73" s="64"/>
      <c r="J73" s="64"/>
      <c r="K73" s="9"/>
      <c r="L73" s="9"/>
      <c r="M73" s="9"/>
      <c r="N73" s="9"/>
      <c r="O73" s="10"/>
      <c r="P73" s="10"/>
      <c r="Q73" s="73"/>
      <c r="R73" s="8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31"/>
      <c r="AX73" s="31"/>
      <c r="AY73" s="31"/>
      <c r="AZ73" s="31"/>
      <c r="BA73" s="31"/>
      <c r="BB73" s="31"/>
      <c r="BC73" s="36"/>
    </row>
    <row r="74" spans="1:55" ht="30" customHeight="1">
      <c r="A74" s="8"/>
      <c r="B74" s="7">
        <f t="shared" si="2"/>
        <v>71</v>
      </c>
      <c r="C74" s="83" t="s">
        <v>158</v>
      </c>
      <c r="D74" s="71"/>
      <c r="E74" s="34">
        <f>Q74*0.1+F74*5+G74*4+H74*3+I74*2+J74</f>
        <v>0</v>
      </c>
      <c r="F74" s="64"/>
      <c r="G74" s="64"/>
      <c r="H74" s="64"/>
      <c r="I74" s="64"/>
      <c r="J74" s="64"/>
      <c r="K74" s="9"/>
      <c r="L74" s="9"/>
      <c r="M74" s="9"/>
      <c r="N74" s="9"/>
      <c r="O74" s="10"/>
      <c r="P74" s="10"/>
      <c r="Q74" s="8"/>
      <c r="R74" s="8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31"/>
      <c r="AX74" s="31"/>
      <c r="AY74" s="31"/>
      <c r="AZ74" s="31"/>
      <c r="BA74" s="31"/>
      <c r="BB74" s="31"/>
      <c r="BC74" s="36"/>
    </row>
    <row r="75" spans="1:55" ht="30" customHeight="1">
      <c r="A75" s="8"/>
      <c r="B75" s="7">
        <f t="shared" si="2"/>
        <v>72</v>
      </c>
      <c r="C75" s="83" t="s">
        <v>159</v>
      </c>
      <c r="D75" s="71"/>
      <c r="E75" s="34">
        <f>Q75*0.1+F75*5+G75*4+H75*3+I75*2+J75</f>
        <v>0</v>
      </c>
      <c r="F75" s="64"/>
      <c r="G75" s="64"/>
      <c r="H75" s="64"/>
      <c r="I75" s="64"/>
      <c r="J75" s="64"/>
      <c r="K75" s="9"/>
      <c r="L75" s="9"/>
      <c r="M75" s="9"/>
      <c r="N75" s="9"/>
      <c r="O75" s="10"/>
      <c r="P75" s="10"/>
      <c r="Q75" s="8"/>
      <c r="R75" s="8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31"/>
      <c r="AX75" s="31"/>
      <c r="AY75" s="31"/>
      <c r="AZ75" s="31"/>
      <c r="BA75" s="31"/>
      <c r="BB75" s="31"/>
      <c r="BC75" s="36"/>
    </row>
    <row r="76" spans="1:55" ht="30" customHeight="1">
      <c r="A76" s="8"/>
      <c r="B76" s="7">
        <f t="shared" si="2"/>
        <v>73</v>
      </c>
      <c r="C76" s="83" t="s">
        <v>160</v>
      </c>
      <c r="D76" s="71"/>
      <c r="E76" s="34">
        <f>Q76*0.1+F76*5+G76*4+H76*3+I76*2+J76</f>
        <v>0</v>
      </c>
      <c r="F76" s="64"/>
      <c r="G76" s="64"/>
      <c r="H76" s="64"/>
      <c r="I76" s="64"/>
      <c r="J76" s="64"/>
      <c r="K76" s="9"/>
      <c r="L76" s="9"/>
      <c r="M76" s="9"/>
      <c r="N76" s="9"/>
      <c r="O76" s="10"/>
      <c r="P76" s="10"/>
      <c r="Q76" s="8"/>
      <c r="R76" s="8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31"/>
      <c r="AX76" s="31"/>
      <c r="AY76" s="31"/>
      <c r="AZ76" s="31"/>
      <c r="BA76" s="31"/>
      <c r="BB76" s="31"/>
      <c r="BC76" s="36"/>
    </row>
    <row r="77" spans="1:55" ht="30" customHeight="1">
      <c r="A77" s="8"/>
      <c r="B77" s="7">
        <f t="shared" si="2"/>
        <v>74</v>
      </c>
      <c r="C77" s="83" t="s">
        <v>161</v>
      </c>
      <c r="D77" s="71" t="s">
        <v>103</v>
      </c>
      <c r="E77" s="34">
        <f>Q77*0.1+F77*5+G77*4+H77*3+I77*2+J77</f>
        <v>0</v>
      </c>
      <c r="F77" s="64"/>
      <c r="G77" s="64"/>
      <c r="H77" s="64"/>
      <c r="I77" s="64"/>
      <c r="J77" s="64"/>
      <c r="K77" s="9"/>
      <c r="L77" s="9"/>
      <c r="M77" s="9"/>
      <c r="N77" s="9"/>
      <c r="O77" s="10"/>
      <c r="P77" s="10"/>
      <c r="Q77" s="8"/>
      <c r="R77" s="8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31"/>
      <c r="AX77" s="31"/>
      <c r="AY77" s="31"/>
      <c r="AZ77" s="31"/>
      <c r="BA77" s="31"/>
      <c r="BB77" s="31"/>
      <c r="BC77" s="36"/>
    </row>
    <row r="78" spans="1:55" ht="30" customHeight="1">
      <c r="A78" s="8"/>
      <c r="B78" s="7">
        <f aca="true" t="shared" si="4" ref="B78:B85">B77+1</f>
        <v>75</v>
      </c>
      <c r="C78" s="83" t="s">
        <v>162</v>
      </c>
      <c r="D78" s="71" t="s">
        <v>106</v>
      </c>
      <c r="E78" s="34">
        <f>5+F78*5+G78*4+H78*3+I78*2+J78</f>
        <v>5</v>
      </c>
      <c r="F78" s="64"/>
      <c r="G78" s="64"/>
      <c r="H78" s="64"/>
      <c r="I78" s="64"/>
      <c r="J78" s="64"/>
      <c r="K78" s="9"/>
      <c r="L78" s="9"/>
      <c r="M78" s="9"/>
      <c r="N78" s="9"/>
      <c r="O78" s="10"/>
      <c r="P78" s="10"/>
      <c r="Q78" s="73"/>
      <c r="R78" s="8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31"/>
      <c r="AX78" s="31"/>
      <c r="AY78" s="31"/>
      <c r="AZ78" s="31"/>
      <c r="BA78" s="31"/>
      <c r="BB78" s="31"/>
      <c r="BC78" s="36"/>
    </row>
    <row r="79" spans="1:55" ht="30" customHeight="1">
      <c r="A79" s="8"/>
      <c r="B79" s="7">
        <f t="shared" si="4"/>
        <v>76</v>
      </c>
      <c r="C79" s="83" t="s">
        <v>163</v>
      </c>
      <c r="D79" s="71"/>
      <c r="E79" s="34">
        <f aca="true" t="shared" si="5" ref="E79:E85">Q79*0.1+F79*5+G79*4+H79*3+I79*2+J79</f>
        <v>0</v>
      </c>
      <c r="F79" s="64"/>
      <c r="G79" s="64"/>
      <c r="H79" s="64"/>
      <c r="I79" s="64"/>
      <c r="J79" s="64"/>
      <c r="K79" s="9"/>
      <c r="L79" s="9"/>
      <c r="M79" s="9"/>
      <c r="N79" s="9"/>
      <c r="O79" s="10"/>
      <c r="P79" s="10"/>
      <c r="Q79" s="68"/>
      <c r="R79" s="8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31"/>
      <c r="AX79" s="31"/>
      <c r="AY79" s="31"/>
      <c r="AZ79" s="31"/>
      <c r="BA79" s="31"/>
      <c r="BB79" s="31"/>
      <c r="BC79" s="36"/>
    </row>
    <row r="80" spans="1:55" ht="30" customHeight="1">
      <c r="A80" s="8"/>
      <c r="B80" s="7">
        <f t="shared" si="4"/>
        <v>77</v>
      </c>
      <c r="C80" s="83" t="s">
        <v>164</v>
      </c>
      <c r="E80" s="34">
        <f t="shared" si="5"/>
        <v>0</v>
      </c>
      <c r="F80" s="64"/>
      <c r="G80" s="64"/>
      <c r="H80" s="64"/>
      <c r="I80" s="64"/>
      <c r="J80" s="64"/>
      <c r="K80" s="9"/>
      <c r="L80" s="9"/>
      <c r="M80" s="9"/>
      <c r="N80" s="9"/>
      <c r="O80" s="10"/>
      <c r="P80" s="10"/>
      <c r="Q80" s="8"/>
      <c r="R80" s="8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31"/>
      <c r="AX80" s="31"/>
      <c r="AY80" s="31"/>
      <c r="AZ80" s="31"/>
      <c r="BA80" s="31"/>
      <c r="BB80" s="31"/>
      <c r="BC80" s="36"/>
    </row>
    <row r="81" spans="1:55" ht="30" customHeight="1">
      <c r="A81" s="8"/>
      <c r="B81" s="7">
        <f t="shared" si="4"/>
        <v>78</v>
      </c>
      <c r="C81" s="83" t="s">
        <v>165</v>
      </c>
      <c r="D81" s="71"/>
      <c r="E81" s="34">
        <f t="shared" si="5"/>
        <v>0</v>
      </c>
      <c r="F81" s="64"/>
      <c r="G81" s="64"/>
      <c r="H81" s="64"/>
      <c r="I81" s="64"/>
      <c r="J81" s="64"/>
      <c r="K81" s="9"/>
      <c r="L81" s="9"/>
      <c r="M81" s="9"/>
      <c r="N81" s="9"/>
      <c r="O81" s="10"/>
      <c r="P81" s="10"/>
      <c r="Q81" s="8"/>
      <c r="R81" s="8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31"/>
      <c r="AX81" s="31"/>
      <c r="AY81" s="31"/>
      <c r="AZ81" s="31"/>
      <c r="BA81" s="31"/>
      <c r="BB81" s="31"/>
      <c r="BC81" s="91"/>
    </row>
    <row r="82" spans="1:55" ht="30" customHeight="1">
      <c r="A82" s="8"/>
      <c r="B82" s="7">
        <f t="shared" si="4"/>
        <v>79</v>
      </c>
      <c r="C82" s="83" t="s">
        <v>166</v>
      </c>
      <c r="D82" s="71"/>
      <c r="E82" s="34">
        <f t="shared" si="5"/>
        <v>0</v>
      </c>
      <c r="F82" s="64"/>
      <c r="G82" s="64"/>
      <c r="H82" s="64"/>
      <c r="I82" s="64"/>
      <c r="J82" s="64"/>
      <c r="K82" s="9"/>
      <c r="L82" s="9"/>
      <c r="M82" s="9"/>
      <c r="N82" s="9"/>
      <c r="O82" s="10"/>
      <c r="P82" s="10"/>
      <c r="Q82" s="8"/>
      <c r="R82" s="8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31"/>
      <c r="AX82" s="31"/>
      <c r="AY82" s="31"/>
      <c r="AZ82" s="31"/>
      <c r="BA82" s="31"/>
      <c r="BB82" s="31"/>
      <c r="BC82" s="36"/>
    </row>
    <row r="83" spans="1:55" ht="30" customHeight="1">
      <c r="A83" s="8"/>
      <c r="B83" s="7">
        <f t="shared" si="4"/>
        <v>80</v>
      </c>
      <c r="C83" s="83" t="s">
        <v>167</v>
      </c>
      <c r="D83" s="71" t="s">
        <v>103</v>
      </c>
      <c r="E83" s="34">
        <f t="shared" si="5"/>
        <v>0</v>
      </c>
      <c r="F83" s="64"/>
      <c r="G83" s="64"/>
      <c r="H83" s="64"/>
      <c r="I83" s="64"/>
      <c r="J83" s="64"/>
      <c r="K83" s="9"/>
      <c r="L83" s="9"/>
      <c r="M83" s="9"/>
      <c r="N83" s="9"/>
      <c r="O83" s="10"/>
      <c r="P83" s="10"/>
      <c r="Q83" s="8"/>
      <c r="R83" s="8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31"/>
      <c r="AX83" s="31"/>
      <c r="AY83" s="31"/>
      <c r="AZ83" s="31"/>
      <c r="BA83" s="31"/>
      <c r="BB83" s="31"/>
      <c r="BC83" s="36"/>
    </row>
    <row r="84" spans="1:55" ht="30" customHeight="1">
      <c r="A84" s="8"/>
      <c r="B84" s="7">
        <f t="shared" si="4"/>
        <v>81</v>
      </c>
      <c r="C84" s="83" t="s">
        <v>72</v>
      </c>
      <c r="D84" s="71"/>
      <c r="E84" s="34">
        <f t="shared" si="5"/>
        <v>0</v>
      </c>
      <c r="F84" s="64"/>
      <c r="G84" s="64"/>
      <c r="H84" s="64"/>
      <c r="I84" s="64"/>
      <c r="J84" s="64"/>
      <c r="K84" s="9"/>
      <c r="L84" s="9"/>
      <c r="M84" s="9"/>
      <c r="N84" s="9"/>
      <c r="O84" s="10"/>
      <c r="P84" s="10"/>
      <c r="Q84" s="8"/>
      <c r="R84" s="8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31"/>
      <c r="AX84" s="31"/>
      <c r="AY84" s="31"/>
      <c r="AZ84" s="31"/>
      <c r="BA84" s="31"/>
      <c r="BB84" s="31"/>
      <c r="BC84" s="36"/>
    </row>
    <row r="85" spans="1:55" ht="30" customHeight="1">
      <c r="A85" s="8"/>
      <c r="B85" s="7">
        <f t="shared" si="4"/>
        <v>82</v>
      </c>
      <c r="C85" s="83" t="s">
        <v>73</v>
      </c>
      <c r="D85" s="71"/>
      <c r="E85" s="34">
        <f t="shared" si="5"/>
        <v>0</v>
      </c>
      <c r="F85" s="64"/>
      <c r="G85" s="64"/>
      <c r="H85" s="64"/>
      <c r="I85" s="64"/>
      <c r="J85" s="64"/>
      <c r="K85" s="9"/>
      <c r="L85" s="9"/>
      <c r="M85" s="9"/>
      <c r="N85" s="9"/>
      <c r="O85" s="10"/>
      <c r="P85" s="10"/>
      <c r="Q85" s="8"/>
      <c r="R85" s="8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31"/>
      <c r="AX85" s="31"/>
      <c r="AY85" s="31"/>
      <c r="AZ85" s="31"/>
      <c r="BA85" s="31"/>
      <c r="BB85" s="31"/>
      <c r="BC85" s="36"/>
    </row>
    <row r="86" spans="2:54" ht="16.5">
      <c r="B86" s="8"/>
      <c r="C86" s="84" t="s">
        <v>34</v>
      </c>
      <c r="D86" s="8"/>
      <c r="E86" s="11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31"/>
      <c r="AX86" s="31"/>
      <c r="AY86" s="31"/>
      <c r="AZ86" s="31"/>
      <c r="BA86" s="31"/>
      <c r="BB86" s="31"/>
    </row>
    <row r="87" spans="2:48" s="1" customFormat="1" ht="16.5">
      <c r="B87" s="16" t="s">
        <v>49</v>
      </c>
      <c r="C87" s="13"/>
      <c r="F87" s="14"/>
      <c r="G87" s="14"/>
      <c r="H87" s="14"/>
      <c r="I87" s="14"/>
      <c r="J87" s="14"/>
      <c r="K87" s="15"/>
      <c r="L87" s="14"/>
      <c r="M87" s="14"/>
      <c r="N87" s="14"/>
      <c r="O87" s="14"/>
      <c r="P87" s="14"/>
      <c r="S87" s="96"/>
      <c r="T87" s="97"/>
      <c r="U87" s="97"/>
      <c r="V87" s="97"/>
      <c r="W87" s="98"/>
      <c r="X87" s="99"/>
      <c r="Y87" s="98"/>
      <c r="Z87" s="98"/>
      <c r="AA87" s="98"/>
      <c r="AB87" s="98"/>
      <c r="AC87" s="100"/>
      <c r="AD87" s="101"/>
      <c r="AE87" s="101"/>
      <c r="AF87" s="101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3"/>
      <c r="AV87" s="103"/>
    </row>
    <row r="88" spans="2:54" ht="21" customHeight="1">
      <c r="B88" s="24" t="s">
        <v>50</v>
      </c>
      <c r="C88" s="16" t="s">
        <v>53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7"/>
      <c r="AV88" s="107"/>
      <c r="AW88" s="31"/>
      <c r="AX88" s="31"/>
      <c r="AY88" s="31"/>
      <c r="AZ88" s="31"/>
      <c r="BA88" s="31"/>
      <c r="BB88" s="31"/>
    </row>
    <row r="89" spans="2:48" ht="16.5" customHeight="1">
      <c r="B89" s="24" t="s">
        <v>51</v>
      </c>
      <c r="C89" s="246" t="s">
        <v>104</v>
      </c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77"/>
      <c r="S89" s="248" t="s">
        <v>139</v>
      </c>
      <c r="T89" s="248"/>
      <c r="U89" s="248"/>
      <c r="V89" s="248"/>
      <c r="W89" s="248"/>
      <c r="X89" s="248" t="s">
        <v>36</v>
      </c>
      <c r="Y89" s="248"/>
      <c r="Z89" s="248"/>
      <c r="AA89" s="248"/>
      <c r="AB89" s="248"/>
      <c r="AC89" s="248" t="s">
        <v>41</v>
      </c>
      <c r="AD89" s="248"/>
      <c r="AE89" s="248"/>
      <c r="AF89" s="248"/>
      <c r="AG89" s="248"/>
      <c r="AH89" s="248" t="s">
        <v>46</v>
      </c>
      <c r="AI89" s="248"/>
      <c r="AJ89" s="248"/>
      <c r="AK89" s="248"/>
      <c r="AL89" s="248"/>
      <c r="AM89" s="108" t="s">
        <v>91</v>
      </c>
      <c r="AN89" s="108" t="s">
        <v>92</v>
      </c>
      <c r="AO89" s="108"/>
      <c r="AP89" s="108"/>
      <c r="AQ89" s="108"/>
      <c r="AR89" s="248" t="s">
        <v>85</v>
      </c>
      <c r="AS89" s="248"/>
      <c r="AT89" s="248"/>
      <c r="AU89" s="248"/>
      <c r="AV89" s="248"/>
    </row>
    <row r="90" spans="2:48" ht="26.25" customHeight="1">
      <c r="B90" s="24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77"/>
      <c r="S90" s="109">
        <v>1</v>
      </c>
      <c r="T90" s="109">
        <v>2</v>
      </c>
      <c r="U90" s="109">
        <v>3</v>
      </c>
      <c r="V90" s="110" t="s">
        <v>86</v>
      </c>
      <c r="W90" s="110" t="s">
        <v>40</v>
      </c>
      <c r="X90" s="109">
        <v>1</v>
      </c>
      <c r="Y90" s="109">
        <v>2</v>
      </c>
      <c r="Z90" s="109">
        <v>3</v>
      </c>
      <c r="AA90" s="110" t="s">
        <v>86</v>
      </c>
      <c r="AB90" s="110" t="s">
        <v>40</v>
      </c>
      <c r="AC90" s="109">
        <v>1</v>
      </c>
      <c r="AD90" s="109">
        <v>2</v>
      </c>
      <c r="AE90" s="109">
        <v>3</v>
      </c>
      <c r="AF90" s="110" t="s">
        <v>86</v>
      </c>
      <c r="AG90" s="110" t="s">
        <v>40</v>
      </c>
      <c r="AH90" s="109">
        <v>1</v>
      </c>
      <c r="AI90" s="109">
        <v>2</v>
      </c>
      <c r="AJ90" s="109">
        <v>3</v>
      </c>
      <c r="AK90" s="110" t="s">
        <v>86</v>
      </c>
      <c r="AL90" s="110" t="s">
        <v>40</v>
      </c>
      <c r="AM90" s="110">
        <v>1</v>
      </c>
      <c r="AN90" s="110">
        <v>2</v>
      </c>
      <c r="AO90" s="110">
        <v>3</v>
      </c>
      <c r="AP90" s="110" t="s">
        <v>86</v>
      </c>
      <c r="AQ90" s="110" t="s">
        <v>88</v>
      </c>
      <c r="AR90" s="109">
        <v>1</v>
      </c>
      <c r="AS90" s="109">
        <v>2</v>
      </c>
      <c r="AT90" s="109">
        <v>3</v>
      </c>
      <c r="AU90" s="110" t="s">
        <v>87</v>
      </c>
      <c r="AV90" s="110" t="s">
        <v>88</v>
      </c>
    </row>
    <row r="91" spans="2:49" ht="26.25" customHeight="1">
      <c r="B91" s="24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77"/>
      <c r="S91" s="111">
        <f aca="true" t="shared" si="6" ref="S91:AV91">SUM(S4:S66)</f>
        <v>0</v>
      </c>
      <c r="T91" s="111">
        <f t="shared" si="6"/>
        <v>0</v>
      </c>
      <c r="U91" s="111">
        <f t="shared" si="6"/>
        <v>0</v>
      </c>
      <c r="V91" s="111">
        <f t="shared" si="6"/>
        <v>0</v>
      </c>
      <c r="W91" s="111">
        <f t="shared" si="6"/>
        <v>0</v>
      </c>
      <c r="X91" s="111">
        <f t="shared" si="6"/>
        <v>0</v>
      </c>
      <c r="Y91" s="111">
        <f t="shared" si="6"/>
        <v>0</v>
      </c>
      <c r="Z91" s="111">
        <f t="shared" si="6"/>
        <v>0</v>
      </c>
      <c r="AA91" s="111">
        <f t="shared" si="6"/>
        <v>0</v>
      </c>
      <c r="AB91" s="111">
        <f t="shared" si="6"/>
        <v>0</v>
      </c>
      <c r="AC91" s="111">
        <f t="shared" si="6"/>
        <v>0</v>
      </c>
      <c r="AD91" s="111">
        <f t="shared" si="6"/>
        <v>0</v>
      </c>
      <c r="AE91" s="111">
        <f t="shared" si="6"/>
        <v>0</v>
      </c>
      <c r="AF91" s="111">
        <f t="shared" si="6"/>
        <v>0</v>
      </c>
      <c r="AG91" s="111">
        <f t="shared" si="6"/>
        <v>0</v>
      </c>
      <c r="AH91" s="111">
        <f t="shared" si="6"/>
        <v>0</v>
      </c>
      <c r="AI91" s="111">
        <f t="shared" si="6"/>
        <v>0</v>
      </c>
      <c r="AJ91" s="111">
        <f t="shared" si="6"/>
        <v>0</v>
      </c>
      <c r="AK91" s="111">
        <f t="shared" si="6"/>
        <v>0</v>
      </c>
      <c r="AL91" s="111">
        <f t="shared" si="6"/>
        <v>0</v>
      </c>
      <c r="AM91" s="111">
        <f t="shared" si="6"/>
        <v>0</v>
      </c>
      <c r="AN91" s="111">
        <f t="shared" si="6"/>
        <v>0</v>
      </c>
      <c r="AO91" s="111">
        <f t="shared" si="6"/>
        <v>0</v>
      </c>
      <c r="AP91" s="111">
        <f t="shared" si="6"/>
        <v>0</v>
      </c>
      <c r="AQ91" s="111">
        <f t="shared" si="6"/>
        <v>0</v>
      </c>
      <c r="AR91" s="111">
        <f t="shared" si="6"/>
        <v>0</v>
      </c>
      <c r="AS91" s="111">
        <f t="shared" si="6"/>
        <v>0</v>
      </c>
      <c r="AT91" s="111">
        <f t="shared" si="6"/>
        <v>0</v>
      </c>
      <c r="AU91" s="111">
        <f t="shared" si="6"/>
        <v>0</v>
      </c>
      <c r="AV91" s="111">
        <f t="shared" si="6"/>
        <v>0</v>
      </c>
      <c r="AW91" s="65" t="s">
        <v>75</v>
      </c>
    </row>
    <row r="92" spans="2:52" ht="21" customHeight="1">
      <c r="B92" s="24" t="s">
        <v>52</v>
      </c>
      <c r="C92" s="246" t="s">
        <v>54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41"/>
      <c r="S92" s="111">
        <f aca="true" t="shared" si="7" ref="S92:AV92">SUM(S67:S85)</f>
        <v>0</v>
      </c>
      <c r="T92" s="111">
        <f t="shared" si="7"/>
        <v>0</v>
      </c>
      <c r="U92" s="111">
        <f t="shared" si="7"/>
        <v>0</v>
      </c>
      <c r="V92" s="111">
        <f t="shared" si="7"/>
        <v>0</v>
      </c>
      <c r="W92" s="111">
        <f t="shared" si="7"/>
        <v>0</v>
      </c>
      <c r="X92" s="111">
        <f t="shared" si="7"/>
        <v>0</v>
      </c>
      <c r="Y92" s="111">
        <f t="shared" si="7"/>
        <v>0</v>
      </c>
      <c r="Z92" s="111">
        <f t="shared" si="7"/>
        <v>0</v>
      </c>
      <c r="AA92" s="111">
        <f t="shared" si="7"/>
        <v>0</v>
      </c>
      <c r="AB92" s="111">
        <f t="shared" si="7"/>
        <v>0</v>
      </c>
      <c r="AC92" s="111">
        <f t="shared" si="7"/>
        <v>0</v>
      </c>
      <c r="AD92" s="111">
        <f t="shared" si="7"/>
        <v>0</v>
      </c>
      <c r="AE92" s="111">
        <f t="shared" si="7"/>
        <v>0</v>
      </c>
      <c r="AF92" s="111">
        <f t="shared" si="7"/>
        <v>0</v>
      </c>
      <c r="AG92" s="111">
        <f t="shared" si="7"/>
        <v>0</v>
      </c>
      <c r="AH92" s="111">
        <f t="shared" si="7"/>
        <v>0</v>
      </c>
      <c r="AI92" s="111">
        <f t="shared" si="7"/>
        <v>0</v>
      </c>
      <c r="AJ92" s="111">
        <f t="shared" si="7"/>
        <v>0</v>
      </c>
      <c r="AK92" s="111">
        <f t="shared" si="7"/>
        <v>0</v>
      </c>
      <c r="AL92" s="111">
        <f t="shared" si="7"/>
        <v>0</v>
      </c>
      <c r="AM92" s="111">
        <f t="shared" si="7"/>
        <v>0</v>
      </c>
      <c r="AN92" s="111">
        <f t="shared" si="7"/>
        <v>0</v>
      </c>
      <c r="AO92" s="111">
        <f t="shared" si="7"/>
        <v>0</v>
      </c>
      <c r="AP92" s="111">
        <f t="shared" si="7"/>
        <v>0</v>
      </c>
      <c r="AQ92" s="111">
        <f t="shared" si="7"/>
        <v>0</v>
      </c>
      <c r="AR92" s="111">
        <f t="shared" si="7"/>
        <v>0</v>
      </c>
      <c r="AS92" s="111">
        <f t="shared" si="7"/>
        <v>0</v>
      </c>
      <c r="AT92" s="111">
        <f t="shared" si="7"/>
        <v>0</v>
      </c>
      <c r="AU92" s="111">
        <f t="shared" si="7"/>
        <v>0</v>
      </c>
      <c r="AV92" s="111">
        <f t="shared" si="7"/>
        <v>0</v>
      </c>
      <c r="AW92" s="65" t="s">
        <v>76</v>
      </c>
      <c r="AZ92" s="49"/>
    </row>
    <row r="93" spans="3:48" ht="21" customHeight="1"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41"/>
      <c r="S93" s="112"/>
      <c r="T93" s="112"/>
      <c r="U93" s="112"/>
      <c r="V93" s="112"/>
      <c r="W93" s="113"/>
      <c r="X93" s="112"/>
      <c r="Y93" s="112"/>
      <c r="Z93" s="112"/>
      <c r="AA93" s="112"/>
      <c r="AB93" s="113"/>
      <c r="AC93" s="112"/>
      <c r="AD93" s="112"/>
      <c r="AE93" s="112"/>
      <c r="AF93" s="112"/>
      <c r="AG93" s="113"/>
      <c r="AH93" s="112"/>
      <c r="AI93" s="112"/>
      <c r="AJ93" s="112"/>
      <c r="AK93" s="112"/>
      <c r="AL93" s="113"/>
      <c r="AM93" s="113"/>
      <c r="AN93" s="113"/>
      <c r="AO93" s="113"/>
      <c r="AP93" s="113"/>
      <c r="AQ93" s="113"/>
      <c r="AR93" s="113"/>
      <c r="AS93" s="112"/>
      <c r="AT93" s="112"/>
      <c r="AU93" s="112"/>
      <c r="AV93" s="112"/>
    </row>
    <row r="94" spans="3:48" ht="33" customHeight="1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50"/>
      <c r="T94" s="50"/>
      <c r="U94" s="50"/>
      <c r="V94" s="50"/>
      <c r="W94" s="51"/>
      <c r="X94" s="50"/>
      <c r="Y94" s="50"/>
      <c r="Z94" s="50"/>
      <c r="AA94" s="50"/>
      <c r="AB94" s="51"/>
      <c r="AC94" s="50"/>
      <c r="AD94" s="50"/>
      <c r="AE94" s="50"/>
      <c r="AF94" s="50"/>
      <c r="AG94" s="51"/>
      <c r="AH94" s="50"/>
      <c r="AI94" s="50"/>
      <c r="AJ94" s="50"/>
      <c r="AK94" s="50"/>
      <c r="AL94" s="51"/>
      <c r="AM94" s="51"/>
      <c r="AN94" s="51"/>
      <c r="AO94" s="51"/>
      <c r="AP94" s="51"/>
      <c r="AQ94" s="75"/>
      <c r="AR94" s="75"/>
      <c r="AS94" s="75"/>
      <c r="AT94" s="50"/>
      <c r="AU94" s="50"/>
      <c r="AV94" s="50"/>
    </row>
    <row r="95" spans="6:52" ht="16.5">
      <c r="F95" s="260" t="s">
        <v>30</v>
      </c>
      <c r="G95" s="261"/>
      <c r="H95" s="261"/>
      <c r="I95" s="261"/>
      <c r="J95" s="262"/>
      <c r="K95" s="260" t="s">
        <v>38</v>
      </c>
      <c r="L95" s="261"/>
      <c r="M95" s="261"/>
      <c r="N95" s="261"/>
      <c r="O95" s="261"/>
      <c r="P95" s="261"/>
      <c r="Q95" s="263"/>
      <c r="R95" s="79"/>
      <c r="S95" s="60"/>
      <c r="T95" s="61"/>
      <c r="U95" s="61"/>
      <c r="V95" s="61" t="s">
        <v>139</v>
      </c>
      <c r="W95" s="58"/>
      <c r="X95" s="237" t="s">
        <v>36</v>
      </c>
      <c r="Y95" s="238"/>
      <c r="Z95" s="238"/>
      <c r="AA95" s="238"/>
      <c r="AB95" s="241"/>
      <c r="AC95" s="237" t="s">
        <v>41</v>
      </c>
      <c r="AD95" s="238"/>
      <c r="AE95" s="238"/>
      <c r="AF95" s="238"/>
      <c r="AG95" s="241"/>
      <c r="AH95" s="237" t="s">
        <v>46</v>
      </c>
      <c r="AI95" s="238"/>
      <c r="AJ95" s="238"/>
      <c r="AK95" s="238"/>
      <c r="AL95" s="241"/>
      <c r="AM95" s="56" t="s">
        <v>90</v>
      </c>
      <c r="AN95" s="56"/>
      <c r="AO95" s="56"/>
      <c r="AP95" s="56"/>
      <c r="AQ95" s="74"/>
      <c r="AR95" s="265" t="s">
        <v>85</v>
      </c>
      <c r="AS95" s="266"/>
      <c r="AT95" s="242"/>
      <c r="AU95" s="242"/>
      <c r="AV95" s="243"/>
      <c r="AW95" s="258" t="s">
        <v>34</v>
      </c>
      <c r="AX95" s="238"/>
      <c r="AY95" s="241"/>
      <c r="AZ95" t="s">
        <v>80</v>
      </c>
    </row>
    <row r="96" spans="5:52" ht="49.5">
      <c r="E96" s="54" t="s">
        <v>34</v>
      </c>
      <c r="F96" s="28" t="s">
        <v>55</v>
      </c>
      <c r="G96" s="28" t="s">
        <v>56</v>
      </c>
      <c r="H96" s="28" t="s">
        <v>57</v>
      </c>
      <c r="I96" s="28" t="s">
        <v>87</v>
      </c>
      <c r="J96" s="28" t="s">
        <v>40</v>
      </c>
      <c r="K96" s="53" t="s">
        <v>35</v>
      </c>
      <c r="L96" s="28" t="s">
        <v>36</v>
      </c>
      <c r="M96" s="28" t="s">
        <v>41</v>
      </c>
      <c r="N96" s="28" t="s">
        <v>46</v>
      </c>
      <c r="O96" s="28" t="s">
        <v>37</v>
      </c>
      <c r="P96" s="28" t="s">
        <v>85</v>
      </c>
      <c r="Q96" s="3" t="s">
        <v>47</v>
      </c>
      <c r="R96" s="76"/>
      <c r="S96" s="62" t="s">
        <v>78</v>
      </c>
      <c r="T96" s="63"/>
      <c r="U96" s="63"/>
      <c r="V96" s="249">
        <f>SUM(S91:W91)</f>
        <v>0</v>
      </c>
      <c r="W96" s="250"/>
      <c r="X96" s="251">
        <f>SUM(X91:AB91)</f>
        <v>0</v>
      </c>
      <c r="Y96" s="252"/>
      <c r="Z96" s="252"/>
      <c r="AA96" s="252"/>
      <c r="AB96" s="253"/>
      <c r="AC96" s="258">
        <f>SUM(AC91:AG91)</f>
        <v>0</v>
      </c>
      <c r="AD96" s="238"/>
      <c r="AE96" s="238"/>
      <c r="AF96" s="238"/>
      <c r="AG96" s="241"/>
      <c r="AH96" s="267">
        <f>SUM(AH91:AL91)</f>
        <v>0</v>
      </c>
      <c r="AI96" s="238"/>
      <c r="AJ96" s="238"/>
      <c r="AK96" s="238"/>
      <c r="AL96" s="241"/>
      <c r="AM96" s="258">
        <f>SUM(AM91:AQ91)</f>
        <v>0</v>
      </c>
      <c r="AN96" s="238"/>
      <c r="AO96" s="238"/>
      <c r="AP96" s="238"/>
      <c r="AQ96" s="241"/>
      <c r="AR96" s="264">
        <f>SUM(AR91:AV91)</f>
        <v>0</v>
      </c>
      <c r="AS96" s="238"/>
      <c r="AT96" s="238"/>
      <c r="AU96" s="238"/>
      <c r="AV96" s="241"/>
      <c r="AW96" s="267">
        <f>SUM(V96:AR96)</f>
        <v>0</v>
      </c>
      <c r="AX96" s="238"/>
      <c r="AY96" s="241"/>
      <c r="AZ96" t="e">
        <f>AW96/AX98</f>
        <v>#DIV/0!</v>
      </c>
    </row>
    <row r="97" spans="4:52" ht="16.5">
      <c r="D97" t="s">
        <v>75</v>
      </c>
      <c r="E97" s="54">
        <f>SUM(F97:J97)</f>
        <v>0</v>
      </c>
      <c r="F97" s="177">
        <f>SUM(F4:F66)</f>
        <v>0</v>
      </c>
      <c r="G97" s="177">
        <f>SUM(G4:G66)</f>
        <v>0</v>
      </c>
      <c r="H97" s="177">
        <f>SUM(H4:H66)</f>
        <v>0</v>
      </c>
      <c r="I97" s="177">
        <f>SUM(I4:I66)</f>
        <v>0</v>
      </c>
      <c r="J97" s="177">
        <f>SUM(J4:J66)</f>
        <v>0</v>
      </c>
      <c r="K97" s="47">
        <f aca="true" t="shared" si="8" ref="K97:Q97">SUM(K4:K68)</f>
        <v>0</v>
      </c>
      <c r="L97" s="47">
        <f t="shared" si="8"/>
        <v>0</v>
      </c>
      <c r="M97" s="47">
        <f t="shared" si="8"/>
        <v>0</v>
      </c>
      <c r="N97" s="47">
        <f t="shared" si="8"/>
        <v>0</v>
      </c>
      <c r="O97" s="47">
        <f t="shared" si="8"/>
        <v>0</v>
      </c>
      <c r="P97" s="47">
        <f t="shared" si="8"/>
        <v>0</v>
      </c>
      <c r="Q97" s="47">
        <f t="shared" si="8"/>
        <v>0</v>
      </c>
      <c r="R97" s="47"/>
      <c r="S97" s="62" t="s">
        <v>79</v>
      </c>
      <c r="T97" s="63"/>
      <c r="U97" s="63"/>
      <c r="V97" s="256">
        <f>SUM(S92:W92)</f>
        <v>0</v>
      </c>
      <c r="W97" s="257"/>
      <c r="X97" s="258">
        <f>SUM(X92:AB92)</f>
        <v>0</v>
      </c>
      <c r="Y97" s="238"/>
      <c r="Z97" s="238"/>
      <c r="AA97" s="238"/>
      <c r="AB97" s="241"/>
      <c r="AC97" s="258">
        <f>SUM(AC92:AG92)</f>
        <v>0</v>
      </c>
      <c r="AD97" s="238"/>
      <c r="AE97" s="238"/>
      <c r="AF97" s="238"/>
      <c r="AG97" s="241"/>
      <c r="AH97" s="258">
        <f>SUM(AH92:AL92)</f>
        <v>0</v>
      </c>
      <c r="AI97" s="238"/>
      <c r="AJ97" s="238"/>
      <c r="AK97" s="238"/>
      <c r="AL97" s="241"/>
      <c r="AM97" s="258">
        <f>SUM(AM92:AQ92)</f>
        <v>0</v>
      </c>
      <c r="AN97" s="238"/>
      <c r="AO97" s="238"/>
      <c r="AP97" s="238"/>
      <c r="AQ97" s="241"/>
      <c r="AR97" s="264">
        <f>SUM(AR92:AV92)</f>
        <v>0</v>
      </c>
      <c r="AS97" s="238"/>
      <c r="AT97" s="238"/>
      <c r="AU97" s="238"/>
      <c r="AV97" s="241"/>
      <c r="AW97" s="267">
        <f>SUM(V97:AR97)</f>
        <v>0</v>
      </c>
      <c r="AX97" s="268"/>
      <c r="AY97" s="269"/>
      <c r="AZ97" t="e">
        <f>AW97/AX98</f>
        <v>#DIV/0!</v>
      </c>
    </row>
    <row r="98" spans="4:50" ht="16.5">
      <c r="D98" t="s">
        <v>76</v>
      </c>
      <c r="E98" s="54">
        <f>SUM(F98:J98)</f>
        <v>0</v>
      </c>
      <c r="F98" s="177">
        <f>SUM(F67:F85)</f>
        <v>0</v>
      </c>
      <c r="G98" s="177">
        <f>SUM(G67:G85)</f>
        <v>0</v>
      </c>
      <c r="H98" s="177">
        <f>SUM(H67:H85)</f>
        <v>0</v>
      </c>
      <c r="I98" s="177">
        <f>SUM(I67:I85)</f>
        <v>0</v>
      </c>
      <c r="J98" s="177">
        <f>SUM(J67:J85)</f>
        <v>0</v>
      </c>
      <c r="K98" s="47">
        <f aca="true" t="shared" si="9" ref="K98:Q98">SUM(K69:K85)</f>
        <v>0</v>
      </c>
      <c r="L98" s="47">
        <f t="shared" si="9"/>
        <v>0</v>
      </c>
      <c r="M98" s="47">
        <f t="shared" si="9"/>
        <v>0</v>
      </c>
      <c r="N98" s="47">
        <f t="shared" si="9"/>
        <v>0</v>
      </c>
      <c r="O98" s="47">
        <f t="shared" si="9"/>
        <v>0</v>
      </c>
      <c r="P98" s="47">
        <f t="shared" si="9"/>
        <v>0</v>
      </c>
      <c r="Q98" s="47">
        <f t="shared" si="9"/>
        <v>0</v>
      </c>
      <c r="R98" s="47"/>
      <c r="S98" s="46"/>
      <c r="T98" s="47"/>
      <c r="U98" s="47"/>
      <c r="V98" s="47"/>
      <c r="W98" s="47"/>
      <c r="X98" s="48"/>
      <c r="Y98" s="47"/>
      <c r="Z98" s="47"/>
      <c r="AX98" s="31">
        <f>SUM(AW96:AW97)</f>
        <v>0</v>
      </c>
    </row>
    <row r="99" spans="4:26" ht="16.5">
      <c r="D99" t="s">
        <v>34</v>
      </c>
      <c r="E99" s="55">
        <f aca="true" t="shared" si="10" ref="E99:J99">SUM(E97:E98)</f>
        <v>0</v>
      </c>
      <c r="F99" s="55">
        <f t="shared" si="10"/>
        <v>0</v>
      </c>
      <c r="G99" s="55">
        <f t="shared" si="10"/>
        <v>0</v>
      </c>
      <c r="H99" s="55">
        <f t="shared" si="10"/>
        <v>0</v>
      </c>
      <c r="I99" s="55">
        <f t="shared" si="10"/>
        <v>0</v>
      </c>
      <c r="J99" s="55">
        <f t="shared" si="10"/>
        <v>0</v>
      </c>
      <c r="L99" s="47"/>
      <c r="Q99">
        <f>SUM(Q97:Q98)</f>
        <v>0</v>
      </c>
      <c r="S99" s="46"/>
      <c r="T99" s="47"/>
      <c r="U99" s="47"/>
      <c r="V99" s="47"/>
      <c r="W99" s="47"/>
      <c r="X99" s="48"/>
      <c r="Y99" s="47"/>
      <c r="Z99" s="47"/>
    </row>
    <row r="100" spans="6:26" ht="16.5">
      <c r="F100" s="47"/>
      <c r="L100" s="47"/>
      <c r="S100" s="46"/>
      <c r="T100" s="47"/>
      <c r="U100" s="47"/>
      <c r="V100" s="47"/>
      <c r="W100" s="47"/>
      <c r="X100" s="48"/>
      <c r="Y100" s="47"/>
      <c r="Z100" s="47"/>
    </row>
    <row r="101" spans="6:26" ht="16.5">
      <c r="F101" s="47"/>
      <c r="L101" s="47"/>
      <c r="S101" s="46"/>
      <c r="T101" s="47"/>
      <c r="U101" s="47"/>
      <c r="V101" s="47"/>
      <c r="W101" s="47"/>
      <c r="X101" s="48"/>
      <c r="Y101" s="47"/>
      <c r="Z101" s="47"/>
    </row>
    <row r="102" spans="6:26" ht="16.5">
      <c r="F102" s="47"/>
      <c r="L102" s="47"/>
      <c r="S102" s="46"/>
      <c r="T102" s="47"/>
      <c r="U102" s="47"/>
      <c r="V102" s="47"/>
      <c r="W102" s="47"/>
      <c r="X102" s="48"/>
      <c r="Y102" s="47"/>
      <c r="Z102" s="47"/>
    </row>
    <row r="103" spans="6:26" ht="16.5">
      <c r="F103" s="47"/>
      <c r="L103" s="47"/>
      <c r="S103" s="46"/>
      <c r="T103" s="47"/>
      <c r="U103" s="47"/>
      <c r="V103" s="47"/>
      <c r="W103" s="47"/>
      <c r="X103" s="48"/>
      <c r="Y103" s="47"/>
      <c r="Z103" s="47"/>
    </row>
    <row r="104" spans="6:26" ht="16.5">
      <c r="F104" s="47"/>
      <c r="L104" s="47"/>
      <c r="S104" s="46"/>
      <c r="T104" s="47"/>
      <c r="U104" s="47"/>
      <c r="V104" s="47"/>
      <c r="W104" s="47"/>
      <c r="X104" s="48"/>
      <c r="Y104" s="47"/>
      <c r="Z104" s="47"/>
    </row>
    <row r="105" spans="6:26" ht="16.5">
      <c r="F105" s="47"/>
      <c r="G105" s="47"/>
      <c r="H105" s="47"/>
      <c r="I105" s="47"/>
      <c r="J105" s="47"/>
      <c r="K105" s="52"/>
      <c r="L105" s="47"/>
      <c r="S105" s="46"/>
      <c r="T105" s="47"/>
      <c r="U105" s="47"/>
      <c r="V105" s="47"/>
      <c r="W105" s="47"/>
      <c r="X105" s="48"/>
      <c r="Y105" s="47"/>
      <c r="Z105" s="47"/>
    </row>
    <row r="106" spans="6:26" ht="16.5">
      <c r="F106" s="47"/>
      <c r="G106" s="47"/>
      <c r="H106" s="47"/>
      <c r="I106" s="47"/>
      <c r="J106" s="47"/>
      <c r="K106" s="52"/>
      <c r="L106" s="47"/>
      <c r="S106" s="46"/>
      <c r="T106" s="47"/>
      <c r="U106" s="47"/>
      <c r="V106" s="47"/>
      <c r="W106" s="47"/>
      <c r="X106" s="48"/>
      <c r="Y106" s="47"/>
      <c r="Z106" s="47"/>
    </row>
    <row r="107" spans="6:26" ht="16.5">
      <c r="F107" s="47"/>
      <c r="G107" s="47"/>
      <c r="H107" s="47"/>
      <c r="I107" s="47"/>
      <c r="J107" s="47"/>
      <c r="K107" s="52"/>
      <c r="L107" s="47"/>
      <c r="S107" s="46"/>
      <c r="T107" s="47"/>
      <c r="U107" s="47"/>
      <c r="V107" s="47"/>
      <c r="W107" s="47"/>
      <c r="X107" s="48"/>
      <c r="Y107" s="47"/>
      <c r="Z107" s="47"/>
    </row>
    <row r="108" spans="6:26" ht="16.5">
      <c r="F108" s="47"/>
      <c r="G108" s="47"/>
      <c r="H108" s="47"/>
      <c r="I108" s="47"/>
      <c r="J108" s="47"/>
      <c r="K108" s="52"/>
      <c r="L108" s="47"/>
      <c r="S108" s="46"/>
      <c r="T108" s="47"/>
      <c r="U108" s="47"/>
      <c r="V108" s="47"/>
      <c r="W108" s="47"/>
      <c r="X108" s="48"/>
      <c r="Y108" s="47"/>
      <c r="Z108" s="47"/>
    </row>
    <row r="109" spans="6:26" ht="16.5">
      <c r="F109" s="47"/>
      <c r="G109" s="47"/>
      <c r="H109" s="47"/>
      <c r="I109" s="47"/>
      <c r="J109" s="47"/>
      <c r="K109" s="52"/>
      <c r="L109" s="47"/>
      <c r="S109" s="46"/>
      <c r="T109" s="47"/>
      <c r="U109" s="47"/>
      <c r="V109" s="47"/>
      <c r="W109" s="47"/>
      <c r="X109" s="48"/>
      <c r="Y109" s="47"/>
      <c r="Z109" s="47"/>
    </row>
    <row r="110" spans="6:26" ht="16.5">
      <c r="F110" s="47"/>
      <c r="G110" s="47"/>
      <c r="H110" s="47"/>
      <c r="I110" s="47"/>
      <c r="J110" s="47"/>
      <c r="K110" s="52"/>
      <c r="L110" s="47"/>
      <c r="S110" s="46"/>
      <c r="T110" s="47"/>
      <c r="U110" s="47"/>
      <c r="V110" s="47"/>
      <c r="W110" s="47"/>
      <c r="X110" s="48"/>
      <c r="Y110" s="47"/>
      <c r="Z110" s="47"/>
    </row>
    <row r="111" spans="6:26" ht="16.5">
      <c r="F111" s="47"/>
      <c r="G111" s="47"/>
      <c r="H111" s="47"/>
      <c r="I111" s="47"/>
      <c r="J111" s="47"/>
      <c r="K111" s="52"/>
      <c r="L111" s="47"/>
      <c r="S111" s="46"/>
      <c r="T111" s="47"/>
      <c r="U111" s="47"/>
      <c r="V111" s="47"/>
      <c r="W111" s="47"/>
      <c r="X111" s="48"/>
      <c r="Y111" s="47"/>
      <c r="Z111" s="47"/>
    </row>
    <row r="112" spans="6:26" ht="16.5">
      <c r="F112" s="47"/>
      <c r="G112" s="47"/>
      <c r="H112" s="47"/>
      <c r="I112" s="47"/>
      <c r="J112" s="47"/>
      <c r="K112" s="52"/>
      <c r="L112" s="47"/>
      <c r="S112" s="46"/>
      <c r="T112" s="47"/>
      <c r="U112" s="47"/>
      <c r="V112" s="47"/>
      <c r="W112" s="47"/>
      <c r="X112" s="48"/>
      <c r="Y112" s="47"/>
      <c r="Z112" s="47"/>
    </row>
    <row r="113" spans="6:26" ht="16.5">
      <c r="F113" s="47"/>
      <c r="G113" s="47"/>
      <c r="H113" s="47"/>
      <c r="I113" s="47"/>
      <c r="J113" s="47"/>
      <c r="K113" s="52"/>
      <c r="L113" s="47"/>
      <c r="S113" s="46"/>
      <c r="T113" s="47"/>
      <c r="U113" s="47"/>
      <c r="V113" s="47"/>
      <c r="W113" s="47"/>
      <c r="X113" s="48"/>
      <c r="Y113" s="47"/>
      <c r="Z113" s="47"/>
    </row>
    <row r="114" spans="6:26" ht="16.5">
      <c r="F114" s="47"/>
      <c r="G114" s="47"/>
      <c r="H114" s="47"/>
      <c r="I114" s="47"/>
      <c r="J114" s="47"/>
      <c r="K114" s="52"/>
      <c r="L114" s="47"/>
      <c r="S114" s="46"/>
      <c r="T114" s="47"/>
      <c r="U114" s="47"/>
      <c r="V114" s="47"/>
      <c r="W114" s="47"/>
      <c r="X114" s="48"/>
      <c r="Y114" s="47"/>
      <c r="Z114" s="47"/>
    </row>
    <row r="115" spans="6:26" ht="16.5">
      <c r="F115" s="47"/>
      <c r="G115" s="47"/>
      <c r="H115" s="47"/>
      <c r="I115" s="47"/>
      <c r="J115" s="47"/>
      <c r="K115" s="52"/>
      <c r="L115" s="47"/>
      <c r="S115" s="46"/>
      <c r="T115" s="47"/>
      <c r="U115" s="47"/>
      <c r="V115" s="47"/>
      <c r="W115" s="47"/>
      <c r="X115" s="48"/>
      <c r="Y115" s="47"/>
      <c r="Z115" s="47"/>
    </row>
    <row r="116" spans="6:26" ht="16.5">
      <c r="F116" s="47"/>
      <c r="G116" s="47"/>
      <c r="H116" s="47"/>
      <c r="I116" s="47"/>
      <c r="J116" s="47"/>
      <c r="K116" s="52"/>
      <c r="L116" s="47"/>
      <c r="S116" s="46"/>
      <c r="T116" s="47"/>
      <c r="U116" s="47"/>
      <c r="V116" s="47"/>
      <c r="W116" s="47"/>
      <c r="X116" s="48"/>
      <c r="Y116" s="47"/>
      <c r="Z116" s="47"/>
    </row>
    <row r="117" spans="6:26" ht="16.5">
      <c r="F117" s="47"/>
      <c r="G117" s="47"/>
      <c r="H117" s="47"/>
      <c r="I117" s="47"/>
      <c r="J117" s="47"/>
      <c r="K117" s="52"/>
      <c r="L117" s="47"/>
      <c r="S117" s="46"/>
      <c r="T117" s="47"/>
      <c r="U117" s="47"/>
      <c r="V117" s="47"/>
      <c r="W117" s="47"/>
      <c r="X117" s="48"/>
      <c r="Y117" s="47"/>
      <c r="Z117" s="47"/>
    </row>
    <row r="118" spans="6:26" ht="16.5">
      <c r="F118" s="47"/>
      <c r="G118" s="47"/>
      <c r="H118" s="47"/>
      <c r="I118" s="47"/>
      <c r="J118" s="47"/>
      <c r="K118" s="52"/>
      <c r="L118" s="47"/>
      <c r="S118" s="46"/>
      <c r="T118" s="47"/>
      <c r="U118" s="47"/>
      <c r="V118" s="47"/>
      <c r="W118" s="47"/>
      <c r="X118" s="48"/>
      <c r="Y118" s="47"/>
      <c r="Z118" s="47"/>
    </row>
    <row r="119" spans="6:26" ht="16.5">
      <c r="F119" s="47"/>
      <c r="G119" s="47"/>
      <c r="H119" s="47"/>
      <c r="I119" s="47"/>
      <c r="J119" s="47"/>
      <c r="K119" s="52"/>
      <c r="L119" s="47"/>
      <c r="S119" s="46"/>
      <c r="T119" s="47"/>
      <c r="U119" s="47"/>
      <c r="V119" s="47"/>
      <c r="W119" s="47"/>
      <c r="X119" s="48"/>
      <c r="Y119" s="47"/>
      <c r="Z119" s="47"/>
    </row>
    <row r="120" spans="6:26" ht="16.5">
      <c r="F120" s="47"/>
      <c r="G120" s="47"/>
      <c r="H120" s="47"/>
      <c r="I120" s="47"/>
      <c r="J120" s="47"/>
      <c r="K120" s="52"/>
      <c r="L120" s="47"/>
      <c r="S120" s="46"/>
      <c r="T120" s="47"/>
      <c r="U120" s="47"/>
      <c r="V120" s="47"/>
      <c r="W120" s="47"/>
      <c r="X120" s="48"/>
      <c r="Y120" s="47"/>
      <c r="Z120" s="47"/>
    </row>
    <row r="121" spans="6:26" ht="16.5">
      <c r="F121" s="47"/>
      <c r="G121" s="47"/>
      <c r="H121" s="47"/>
      <c r="I121" s="47"/>
      <c r="J121" s="47"/>
      <c r="K121" s="52"/>
      <c r="L121" s="47"/>
      <c r="S121" s="46"/>
      <c r="T121" s="47"/>
      <c r="U121" s="47"/>
      <c r="V121" s="47"/>
      <c r="W121" s="47"/>
      <c r="X121" s="48"/>
      <c r="Y121" s="47"/>
      <c r="Z121" s="47"/>
    </row>
    <row r="122" spans="6:26" ht="16.5">
      <c r="F122" s="47"/>
      <c r="G122" s="47"/>
      <c r="H122" s="47"/>
      <c r="I122" s="47"/>
      <c r="J122" s="47"/>
      <c r="K122" s="52"/>
      <c r="L122" s="47"/>
      <c r="S122" s="46"/>
      <c r="T122" s="47"/>
      <c r="U122" s="47"/>
      <c r="V122" s="47"/>
      <c r="W122" s="47"/>
      <c r="X122" s="48"/>
      <c r="Y122" s="47"/>
      <c r="Z122" s="47"/>
    </row>
    <row r="123" spans="6:26" ht="16.5">
      <c r="F123" s="47"/>
      <c r="G123" s="47"/>
      <c r="H123" s="47"/>
      <c r="I123" s="47"/>
      <c r="J123" s="47"/>
      <c r="K123" s="52"/>
      <c r="L123" s="47"/>
      <c r="S123" s="46"/>
      <c r="T123" s="47"/>
      <c r="U123" s="47"/>
      <c r="V123" s="47"/>
      <c r="W123" s="47"/>
      <c r="X123" s="48"/>
      <c r="Y123" s="47"/>
      <c r="Z123" s="47"/>
    </row>
    <row r="124" spans="6:26" ht="16.5">
      <c r="F124" s="47"/>
      <c r="G124" s="47"/>
      <c r="H124" s="47"/>
      <c r="I124" s="47"/>
      <c r="J124" s="47"/>
      <c r="K124" s="52"/>
      <c r="L124" s="47"/>
      <c r="S124" s="46"/>
      <c r="T124" s="47"/>
      <c r="U124" s="47"/>
      <c r="V124" s="47"/>
      <c r="W124" s="47"/>
      <c r="X124" s="48"/>
      <c r="Y124" s="47"/>
      <c r="Z124" s="47"/>
    </row>
    <row r="125" spans="6:26" ht="16.5">
      <c r="F125" s="47"/>
      <c r="G125" s="47"/>
      <c r="H125" s="47"/>
      <c r="I125" s="47"/>
      <c r="J125" s="47"/>
      <c r="K125" s="52"/>
      <c r="L125" s="47"/>
      <c r="S125" s="46"/>
      <c r="T125" s="47"/>
      <c r="U125" s="47"/>
      <c r="V125" s="47"/>
      <c r="W125" s="47"/>
      <c r="X125" s="48"/>
      <c r="Y125" s="47"/>
      <c r="Z125" s="47"/>
    </row>
    <row r="126" spans="6:26" ht="16.5">
      <c r="F126" s="47"/>
      <c r="G126" s="47"/>
      <c r="H126" s="47"/>
      <c r="I126" s="47"/>
      <c r="J126" s="47"/>
      <c r="K126" s="52"/>
      <c r="L126" s="47"/>
      <c r="S126" s="46"/>
      <c r="T126" s="47"/>
      <c r="U126" s="47"/>
      <c r="V126" s="47"/>
      <c r="W126" s="47"/>
      <c r="X126" s="48"/>
      <c r="Y126" s="47"/>
      <c r="Z126" s="47"/>
    </row>
    <row r="127" spans="6:26" ht="16.5">
      <c r="F127" s="47"/>
      <c r="G127" s="47"/>
      <c r="H127" s="47"/>
      <c r="I127" s="47"/>
      <c r="J127" s="47"/>
      <c r="K127" s="52"/>
      <c r="L127" s="47"/>
      <c r="S127" s="46"/>
      <c r="T127" s="47"/>
      <c r="U127" s="47"/>
      <c r="V127" s="47"/>
      <c r="W127" s="47"/>
      <c r="X127" s="48"/>
      <c r="Y127" s="47"/>
      <c r="Z127" s="47"/>
    </row>
    <row r="128" spans="6:26" ht="16.5">
      <c r="F128" s="47"/>
      <c r="G128" s="47"/>
      <c r="H128" s="47"/>
      <c r="I128" s="47"/>
      <c r="J128" s="47"/>
      <c r="K128" s="52"/>
      <c r="L128" s="47"/>
      <c r="S128" s="46"/>
      <c r="T128" s="47"/>
      <c r="U128" s="47"/>
      <c r="V128" s="47"/>
      <c r="W128" s="47"/>
      <c r="X128" s="48"/>
      <c r="Y128" s="47"/>
      <c r="Z128" s="47"/>
    </row>
    <row r="129" spans="6:26" ht="16.5">
      <c r="F129" s="47"/>
      <c r="G129" s="47"/>
      <c r="H129" s="47"/>
      <c r="I129" s="47"/>
      <c r="J129" s="47"/>
      <c r="K129" s="52"/>
      <c r="L129" s="47"/>
      <c r="S129" s="46"/>
      <c r="T129" s="47"/>
      <c r="U129" s="47"/>
      <c r="V129" s="47"/>
      <c r="W129" s="47"/>
      <c r="X129" s="48"/>
      <c r="Y129" s="47"/>
      <c r="Z129" s="47"/>
    </row>
    <row r="130" spans="6:26" ht="16.5">
      <c r="F130" s="47"/>
      <c r="G130" s="47"/>
      <c r="H130" s="47"/>
      <c r="I130" s="47"/>
      <c r="J130" s="47"/>
      <c r="K130" s="52"/>
      <c r="L130" s="47"/>
      <c r="S130" s="46"/>
      <c r="T130" s="47"/>
      <c r="U130" s="47"/>
      <c r="V130" s="47"/>
      <c r="W130" s="47"/>
      <c r="X130" s="48"/>
      <c r="Y130" s="47"/>
      <c r="Z130" s="47"/>
    </row>
    <row r="131" spans="6:26" ht="16.5">
      <c r="F131" s="47"/>
      <c r="G131" s="47"/>
      <c r="H131" s="47"/>
      <c r="I131" s="47"/>
      <c r="J131" s="47"/>
      <c r="K131" s="52"/>
      <c r="L131" s="47"/>
      <c r="S131" s="46"/>
      <c r="T131" s="47"/>
      <c r="U131" s="47"/>
      <c r="V131" s="47"/>
      <c r="W131" s="47"/>
      <c r="X131" s="48"/>
      <c r="Y131" s="47"/>
      <c r="Z131" s="47"/>
    </row>
    <row r="132" spans="6:26" ht="16.5">
      <c r="F132" s="47"/>
      <c r="G132" s="47"/>
      <c r="H132" s="47"/>
      <c r="I132" s="47"/>
      <c r="J132" s="47"/>
      <c r="K132" s="52"/>
      <c r="L132" s="47"/>
      <c r="S132" s="46"/>
      <c r="T132" s="47"/>
      <c r="U132" s="47"/>
      <c r="V132" s="47"/>
      <c r="W132" s="47"/>
      <c r="X132" s="48"/>
      <c r="Y132" s="47"/>
      <c r="Z132" s="47"/>
    </row>
    <row r="133" spans="6:26" ht="16.5">
      <c r="F133" s="47"/>
      <c r="G133" s="47"/>
      <c r="H133" s="47"/>
      <c r="I133" s="47"/>
      <c r="J133" s="47"/>
      <c r="K133" s="52"/>
      <c r="L133" s="47"/>
      <c r="S133" s="46"/>
      <c r="T133" s="47"/>
      <c r="U133" s="47"/>
      <c r="V133" s="47"/>
      <c r="W133" s="47"/>
      <c r="X133" s="48"/>
      <c r="Y133" s="47"/>
      <c r="Z133" s="47"/>
    </row>
    <row r="134" spans="6:26" ht="16.5">
      <c r="F134" s="47"/>
      <c r="G134" s="47"/>
      <c r="H134" s="47"/>
      <c r="I134" s="47"/>
      <c r="J134" s="47"/>
      <c r="K134" s="52"/>
      <c r="L134" s="47"/>
      <c r="S134" s="46"/>
      <c r="T134" s="47"/>
      <c r="U134" s="47"/>
      <c r="V134" s="47"/>
      <c r="W134" s="47"/>
      <c r="X134" s="48"/>
      <c r="Y134" s="47"/>
      <c r="Z134" s="47"/>
    </row>
    <row r="135" spans="6:26" ht="16.5">
      <c r="F135" s="47"/>
      <c r="G135" s="47"/>
      <c r="H135" s="47"/>
      <c r="I135" s="47"/>
      <c r="J135" s="47"/>
      <c r="K135" s="52"/>
      <c r="L135" s="47"/>
      <c r="S135" s="46"/>
      <c r="T135" s="47"/>
      <c r="U135" s="47"/>
      <c r="V135" s="47"/>
      <c r="W135" s="47"/>
      <c r="X135" s="48"/>
      <c r="Y135" s="47"/>
      <c r="Z135" s="47"/>
    </row>
    <row r="136" spans="6:26" ht="16.5">
      <c r="F136" s="47"/>
      <c r="G136" s="47"/>
      <c r="H136" s="47"/>
      <c r="I136" s="47"/>
      <c r="J136" s="47"/>
      <c r="K136" s="52"/>
      <c r="L136" s="47"/>
      <c r="S136" s="46"/>
      <c r="T136" s="47"/>
      <c r="U136" s="47"/>
      <c r="V136" s="47"/>
      <c r="W136" s="47"/>
      <c r="X136" s="48"/>
      <c r="Y136" s="47"/>
      <c r="Z136" s="47"/>
    </row>
    <row r="137" spans="6:26" ht="16.5">
      <c r="F137" s="47"/>
      <c r="G137" s="47"/>
      <c r="H137" s="47"/>
      <c r="I137" s="47"/>
      <c r="J137" s="47"/>
      <c r="K137" s="52"/>
      <c r="L137" s="47"/>
      <c r="S137" s="46"/>
      <c r="T137" s="47"/>
      <c r="U137" s="47"/>
      <c r="V137" s="47"/>
      <c r="W137" s="47"/>
      <c r="X137" s="48"/>
      <c r="Y137" s="47"/>
      <c r="Z137" s="47"/>
    </row>
    <row r="138" spans="6:26" ht="16.5">
      <c r="F138" s="47"/>
      <c r="G138" s="47"/>
      <c r="H138" s="47"/>
      <c r="I138" s="47"/>
      <c r="J138" s="47"/>
      <c r="K138" s="52"/>
      <c r="L138" s="47"/>
      <c r="S138" s="46"/>
      <c r="T138" s="47"/>
      <c r="U138" s="47"/>
      <c r="V138" s="47"/>
      <c r="W138" s="47"/>
      <c r="X138" s="48"/>
      <c r="Y138" s="47"/>
      <c r="Z138" s="47"/>
    </row>
    <row r="139" spans="6:26" ht="16.5">
      <c r="F139" s="47"/>
      <c r="G139" s="47"/>
      <c r="H139" s="47"/>
      <c r="I139" s="47"/>
      <c r="J139" s="47"/>
      <c r="K139" s="52"/>
      <c r="L139" s="47"/>
      <c r="S139" s="46"/>
      <c r="T139" s="47"/>
      <c r="U139" s="47"/>
      <c r="V139" s="47"/>
      <c r="W139" s="47"/>
      <c r="X139" s="48"/>
      <c r="Y139" s="47"/>
      <c r="Z139" s="47"/>
    </row>
    <row r="140" spans="6:26" ht="16.5">
      <c r="F140" s="47"/>
      <c r="G140" s="47"/>
      <c r="H140" s="47"/>
      <c r="I140" s="47"/>
      <c r="J140" s="47"/>
      <c r="K140" s="52"/>
      <c r="L140" s="47"/>
      <c r="S140" s="46"/>
      <c r="T140" s="47"/>
      <c r="U140" s="47"/>
      <c r="V140" s="47"/>
      <c r="W140" s="47"/>
      <c r="X140" s="48"/>
      <c r="Y140" s="47"/>
      <c r="Z140" s="47"/>
    </row>
    <row r="141" spans="6:26" ht="16.5">
      <c r="F141" s="47"/>
      <c r="G141" s="47"/>
      <c r="H141" s="47"/>
      <c r="I141" s="47"/>
      <c r="J141" s="47"/>
      <c r="K141" s="52"/>
      <c r="L141" s="47"/>
      <c r="S141" s="46"/>
      <c r="T141" s="47"/>
      <c r="U141" s="47"/>
      <c r="V141" s="47"/>
      <c r="W141" s="47"/>
      <c r="X141" s="48"/>
      <c r="Y141" s="47"/>
      <c r="Z141" s="47"/>
    </row>
    <row r="142" spans="6:26" ht="16.5">
      <c r="F142" s="47"/>
      <c r="G142" s="47"/>
      <c r="H142" s="47"/>
      <c r="I142" s="47"/>
      <c r="J142" s="47"/>
      <c r="K142" s="52"/>
      <c r="L142" s="47"/>
      <c r="S142" s="46"/>
      <c r="T142" s="47"/>
      <c r="U142" s="47"/>
      <c r="V142" s="47"/>
      <c r="W142" s="47"/>
      <c r="X142" s="48"/>
      <c r="Y142" s="47"/>
      <c r="Z142" s="47"/>
    </row>
    <row r="143" spans="6:26" ht="16.5">
      <c r="F143" s="47"/>
      <c r="G143" s="47"/>
      <c r="H143" s="47"/>
      <c r="I143" s="47"/>
      <c r="J143" s="47"/>
      <c r="K143" s="52"/>
      <c r="L143" s="47"/>
      <c r="S143" s="46"/>
      <c r="T143" s="47"/>
      <c r="U143" s="47"/>
      <c r="V143" s="47"/>
      <c r="W143" s="47"/>
      <c r="X143" s="48"/>
      <c r="Y143" s="47"/>
      <c r="Z143" s="47"/>
    </row>
    <row r="144" spans="6:26" ht="16.5">
      <c r="F144" s="47"/>
      <c r="G144" s="47"/>
      <c r="H144" s="47"/>
      <c r="I144" s="47"/>
      <c r="J144" s="47"/>
      <c r="K144" s="52"/>
      <c r="L144" s="47"/>
      <c r="S144" s="46"/>
      <c r="T144" s="47"/>
      <c r="U144" s="47"/>
      <c r="V144" s="47"/>
      <c r="W144" s="47"/>
      <c r="X144" s="48"/>
      <c r="Y144" s="47"/>
      <c r="Z144" s="47"/>
    </row>
    <row r="145" spans="6:26" ht="16.5">
      <c r="F145" s="47"/>
      <c r="G145" s="47"/>
      <c r="H145" s="47"/>
      <c r="I145" s="47"/>
      <c r="J145" s="47"/>
      <c r="K145" s="52"/>
      <c r="L145" s="47"/>
      <c r="S145" s="46"/>
      <c r="T145" s="47"/>
      <c r="U145" s="47"/>
      <c r="V145" s="47"/>
      <c r="W145" s="47"/>
      <c r="X145" s="48"/>
      <c r="Y145" s="47"/>
      <c r="Z145" s="47"/>
    </row>
    <row r="146" spans="6:26" ht="16.5">
      <c r="F146" s="47"/>
      <c r="G146" s="47"/>
      <c r="H146" s="47"/>
      <c r="I146" s="47"/>
      <c r="J146" s="47"/>
      <c r="K146" s="52"/>
      <c r="L146" s="47"/>
      <c r="S146" s="46"/>
      <c r="T146" s="47"/>
      <c r="U146" s="47"/>
      <c r="V146" s="47"/>
      <c r="W146" s="47"/>
      <c r="X146" s="48"/>
      <c r="Y146" s="47"/>
      <c r="Z146" s="47"/>
    </row>
    <row r="147" spans="6:26" ht="16.5">
      <c r="F147" s="47"/>
      <c r="G147" s="47"/>
      <c r="H147" s="47"/>
      <c r="I147" s="47"/>
      <c r="J147" s="47"/>
      <c r="K147" s="52"/>
      <c r="L147" s="47"/>
      <c r="S147" s="46"/>
      <c r="T147" s="47"/>
      <c r="U147" s="47"/>
      <c r="V147" s="47"/>
      <c r="W147" s="47"/>
      <c r="X147" s="48"/>
      <c r="Y147" s="47"/>
      <c r="Z147" s="47"/>
    </row>
    <row r="148" spans="6:26" ht="16.5">
      <c r="F148" s="47"/>
      <c r="G148" s="47"/>
      <c r="H148" s="47"/>
      <c r="I148" s="47"/>
      <c r="J148" s="47"/>
      <c r="K148" s="52"/>
      <c r="L148" s="47"/>
      <c r="S148" s="46"/>
      <c r="T148" s="47"/>
      <c r="U148" s="47"/>
      <c r="V148" s="47"/>
      <c r="W148" s="47"/>
      <c r="X148" s="48"/>
      <c r="Y148" s="47"/>
      <c r="Z148" s="47"/>
    </row>
    <row r="149" spans="6:26" ht="16.5">
      <c r="F149" s="47"/>
      <c r="G149" s="47"/>
      <c r="H149" s="47"/>
      <c r="I149" s="47"/>
      <c r="J149" s="47"/>
      <c r="K149" s="52"/>
      <c r="L149" s="47"/>
      <c r="S149" s="46"/>
      <c r="T149" s="47"/>
      <c r="U149" s="47"/>
      <c r="V149" s="47"/>
      <c r="W149" s="47"/>
      <c r="X149" s="48"/>
      <c r="Y149" s="47"/>
      <c r="Z149" s="47"/>
    </row>
    <row r="150" spans="6:26" ht="16.5">
      <c r="F150" s="47"/>
      <c r="G150" s="47"/>
      <c r="H150" s="47"/>
      <c r="I150" s="47"/>
      <c r="J150" s="47"/>
      <c r="K150" s="52"/>
      <c r="L150" s="47"/>
      <c r="S150" s="46"/>
      <c r="T150" s="47"/>
      <c r="U150" s="47"/>
      <c r="V150" s="47"/>
      <c r="W150" s="47"/>
      <c r="X150" s="48"/>
      <c r="Y150" s="47"/>
      <c r="Z150" s="47"/>
    </row>
    <row r="151" spans="6:26" ht="16.5">
      <c r="F151" s="47"/>
      <c r="G151" s="47"/>
      <c r="H151" s="47"/>
      <c r="I151" s="47"/>
      <c r="J151" s="47"/>
      <c r="K151" s="52"/>
      <c r="L151" s="47"/>
      <c r="S151" s="46"/>
      <c r="T151" s="47"/>
      <c r="U151" s="47"/>
      <c r="V151" s="47"/>
      <c r="W151" s="47"/>
      <c r="X151" s="48"/>
      <c r="Y151" s="47"/>
      <c r="Z151" s="47"/>
    </row>
    <row r="152" spans="6:26" ht="16.5">
      <c r="F152" s="47"/>
      <c r="G152" s="47"/>
      <c r="H152" s="47"/>
      <c r="I152" s="47"/>
      <c r="J152" s="47"/>
      <c r="K152" s="52"/>
      <c r="L152" s="47"/>
      <c r="S152" s="46"/>
      <c r="T152" s="47"/>
      <c r="U152" s="47"/>
      <c r="V152" s="47"/>
      <c r="W152" s="47"/>
      <c r="X152" s="48"/>
      <c r="Y152" s="47"/>
      <c r="Z152" s="47"/>
    </row>
    <row r="153" spans="6:26" ht="16.5">
      <c r="F153" s="47"/>
      <c r="G153" s="47"/>
      <c r="H153" s="47"/>
      <c r="I153" s="47"/>
      <c r="J153" s="47"/>
      <c r="K153" s="52"/>
      <c r="L153" s="47"/>
      <c r="S153" s="46"/>
      <c r="T153" s="47"/>
      <c r="U153" s="47"/>
      <c r="V153" s="47"/>
      <c r="W153" s="47"/>
      <c r="X153" s="48"/>
      <c r="Y153" s="47"/>
      <c r="Z153" s="47"/>
    </row>
    <row r="154" spans="6:26" ht="16.5">
      <c r="F154" s="47"/>
      <c r="G154" s="47"/>
      <c r="H154" s="47"/>
      <c r="I154" s="47"/>
      <c r="J154" s="47"/>
      <c r="K154" s="52"/>
      <c r="L154" s="47"/>
      <c r="S154" s="46"/>
      <c r="T154" s="47"/>
      <c r="U154" s="47"/>
      <c r="V154" s="47"/>
      <c r="W154" s="47"/>
      <c r="X154" s="48"/>
      <c r="Y154" s="47"/>
      <c r="Z154" s="47"/>
    </row>
    <row r="155" spans="6:26" ht="16.5">
      <c r="F155" s="47"/>
      <c r="G155" s="47"/>
      <c r="H155" s="47"/>
      <c r="I155" s="47"/>
      <c r="J155" s="47"/>
      <c r="K155" s="52"/>
      <c r="L155" s="47"/>
      <c r="S155" s="46"/>
      <c r="T155" s="47"/>
      <c r="U155" s="47"/>
      <c r="V155" s="47"/>
      <c r="W155" s="47"/>
      <c r="X155" s="48"/>
      <c r="Y155" s="47"/>
      <c r="Z155" s="47"/>
    </row>
    <row r="156" spans="6:26" ht="16.5">
      <c r="F156" s="47"/>
      <c r="G156" s="47"/>
      <c r="H156" s="47"/>
      <c r="I156" s="47"/>
      <c r="J156" s="47"/>
      <c r="K156" s="52"/>
      <c r="L156" s="47"/>
      <c r="S156" s="46"/>
      <c r="T156" s="47"/>
      <c r="U156" s="47"/>
      <c r="V156" s="47"/>
      <c r="W156" s="47"/>
      <c r="X156" s="48"/>
      <c r="Y156" s="47"/>
      <c r="Z156" s="47"/>
    </row>
    <row r="157" spans="6:26" ht="16.5">
      <c r="F157" s="47"/>
      <c r="G157" s="47"/>
      <c r="H157" s="47"/>
      <c r="I157" s="47"/>
      <c r="J157" s="47"/>
      <c r="K157" s="52"/>
      <c r="L157" s="47"/>
      <c r="S157" s="46"/>
      <c r="T157" s="47"/>
      <c r="U157" s="47"/>
      <c r="V157" s="47"/>
      <c r="W157" s="47"/>
      <c r="X157" s="48"/>
      <c r="Y157" s="47"/>
      <c r="Z157" s="47"/>
    </row>
    <row r="158" spans="6:26" ht="16.5">
      <c r="F158" s="47"/>
      <c r="G158" s="47"/>
      <c r="H158" s="47"/>
      <c r="I158" s="47"/>
      <c r="J158" s="47"/>
      <c r="K158" s="52"/>
      <c r="L158" s="47"/>
      <c r="S158" s="46"/>
      <c r="T158" s="47"/>
      <c r="U158" s="47"/>
      <c r="V158" s="47"/>
      <c r="W158" s="47"/>
      <c r="X158" s="48"/>
      <c r="Y158" s="47"/>
      <c r="Z158" s="47"/>
    </row>
    <row r="159" spans="6:26" ht="16.5">
      <c r="F159" s="47"/>
      <c r="G159" s="47"/>
      <c r="H159" s="47"/>
      <c r="I159" s="47"/>
      <c r="J159" s="47"/>
      <c r="K159" s="52"/>
      <c r="L159" s="47"/>
      <c r="S159" s="46"/>
      <c r="T159" s="47"/>
      <c r="U159" s="47"/>
      <c r="V159" s="47"/>
      <c r="W159" s="47"/>
      <c r="X159" s="48"/>
      <c r="Y159" s="47"/>
      <c r="Z159" s="47"/>
    </row>
    <row r="160" spans="6:26" ht="16.5">
      <c r="F160" s="47"/>
      <c r="G160" s="47"/>
      <c r="H160" s="47"/>
      <c r="I160" s="47"/>
      <c r="J160" s="47"/>
      <c r="K160" s="52"/>
      <c r="L160" s="47"/>
      <c r="S160" s="46"/>
      <c r="T160" s="47"/>
      <c r="U160" s="47"/>
      <c r="V160" s="47"/>
      <c r="W160" s="47"/>
      <c r="X160" s="48"/>
      <c r="Y160" s="47"/>
      <c r="Z160" s="47"/>
    </row>
    <row r="161" spans="6:26" ht="16.5">
      <c r="F161" s="47"/>
      <c r="G161" s="47"/>
      <c r="H161" s="47"/>
      <c r="I161" s="47"/>
      <c r="J161" s="47"/>
      <c r="K161" s="52"/>
      <c r="L161" s="47"/>
      <c r="S161" s="46"/>
      <c r="T161" s="47"/>
      <c r="U161" s="47"/>
      <c r="V161" s="47"/>
      <c r="W161" s="47"/>
      <c r="X161" s="48"/>
      <c r="Y161" s="47"/>
      <c r="Z161" s="47"/>
    </row>
    <row r="162" spans="6:26" ht="16.5">
      <c r="F162" s="47"/>
      <c r="G162" s="47"/>
      <c r="H162" s="47"/>
      <c r="I162" s="47"/>
      <c r="J162" s="47"/>
      <c r="K162" s="52"/>
      <c r="L162" s="47"/>
      <c r="S162" s="46"/>
      <c r="T162" s="47"/>
      <c r="U162" s="47"/>
      <c r="V162" s="47"/>
      <c r="W162" s="47"/>
      <c r="X162" s="48"/>
      <c r="Y162" s="47"/>
      <c r="Z162" s="47"/>
    </row>
    <row r="163" spans="6:26" ht="16.5">
      <c r="F163" s="47"/>
      <c r="G163" s="47"/>
      <c r="H163" s="47"/>
      <c r="I163" s="47"/>
      <c r="J163" s="47"/>
      <c r="K163" s="52"/>
      <c r="L163" s="47"/>
      <c r="S163" s="46"/>
      <c r="T163" s="47"/>
      <c r="U163" s="47"/>
      <c r="V163" s="47"/>
      <c r="W163" s="47"/>
      <c r="X163" s="48"/>
      <c r="Y163" s="47"/>
      <c r="Z163" s="47"/>
    </row>
    <row r="164" spans="6:26" ht="16.5">
      <c r="F164" s="47"/>
      <c r="G164" s="47"/>
      <c r="H164" s="47"/>
      <c r="I164" s="47"/>
      <c r="J164" s="47"/>
      <c r="K164" s="52"/>
      <c r="L164" s="47"/>
      <c r="S164" s="46"/>
      <c r="T164" s="47"/>
      <c r="U164" s="47"/>
      <c r="V164" s="47"/>
      <c r="W164" s="47"/>
      <c r="X164" s="48"/>
      <c r="Y164" s="47"/>
      <c r="Z164" s="47"/>
    </row>
    <row r="165" spans="6:26" ht="16.5">
      <c r="F165" s="47"/>
      <c r="G165" s="47"/>
      <c r="H165" s="47"/>
      <c r="I165" s="47"/>
      <c r="J165" s="47"/>
      <c r="K165" s="52"/>
      <c r="L165" s="47"/>
      <c r="S165" s="46"/>
      <c r="T165" s="47"/>
      <c r="U165" s="47"/>
      <c r="V165" s="47"/>
      <c r="W165" s="47"/>
      <c r="X165" s="48"/>
      <c r="Y165" s="47"/>
      <c r="Z165" s="47"/>
    </row>
    <row r="166" spans="6:26" ht="16.5">
      <c r="F166" s="47"/>
      <c r="G166" s="47"/>
      <c r="H166" s="47"/>
      <c r="I166" s="47"/>
      <c r="J166" s="47"/>
      <c r="K166" s="52"/>
      <c r="L166" s="47"/>
      <c r="S166" s="46"/>
      <c r="T166" s="47"/>
      <c r="U166" s="47"/>
      <c r="V166" s="47"/>
      <c r="W166" s="47"/>
      <c r="X166" s="48"/>
      <c r="Y166" s="47"/>
      <c r="Z166" s="47"/>
    </row>
    <row r="167" spans="6:26" ht="16.5">
      <c r="F167" s="47"/>
      <c r="G167" s="47"/>
      <c r="H167" s="47"/>
      <c r="I167" s="47"/>
      <c r="J167" s="47"/>
      <c r="K167" s="52"/>
      <c r="L167" s="47"/>
      <c r="S167" s="46"/>
      <c r="T167" s="47"/>
      <c r="U167" s="47"/>
      <c r="V167" s="47"/>
      <c r="W167" s="47"/>
      <c r="X167" s="48"/>
      <c r="Y167" s="47"/>
      <c r="Z167" s="47"/>
    </row>
    <row r="168" spans="6:26" ht="16.5">
      <c r="F168" s="47"/>
      <c r="G168" s="47"/>
      <c r="H168" s="47"/>
      <c r="I168" s="47"/>
      <c r="J168" s="47"/>
      <c r="K168" s="52"/>
      <c r="L168" s="47"/>
      <c r="S168" s="46"/>
      <c r="T168" s="47"/>
      <c r="U168" s="47"/>
      <c r="V168" s="47"/>
      <c r="W168" s="47"/>
      <c r="X168" s="48"/>
      <c r="Y168" s="47"/>
      <c r="Z168" s="47"/>
    </row>
    <row r="169" spans="6:26" ht="16.5">
      <c r="F169" s="47"/>
      <c r="G169" s="47"/>
      <c r="H169" s="47"/>
      <c r="I169" s="47"/>
      <c r="J169" s="47"/>
      <c r="K169" s="52"/>
      <c r="L169" s="47"/>
      <c r="S169" s="46"/>
      <c r="T169" s="47"/>
      <c r="U169" s="47"/>
      <c r="V169" s="47"/>
      <c r="W169" s="47"/>
      <c r="X169" s="48"/>
      <c r="Y169" s="47"/>
      <c r="Z169" s="47"/>
    </row>
    <row r="170" spans="6:26" ht="16.5">
      <c r="F170" s="47"/>
      <c r="G170" s="47"/>
      <c r="H170" s="47"/>
      <c r="I170" s="47"/>
      <c r="J170" s="47"/>
      <c r="K170" s="52"/>
      <c r="L170" s="47"/>
      <c r="S170" s="46"/>
      <c r="T170" s="47"/>
      <c r="U170" s="47"/>
      <c r="V170" s="47"/>
      <c r="W170" s="47"/>
      <c r="X170" s="48"/>
      <c r="Y170" s="47"/>
      <c r="Z170" s="47"/>
    </row>
    <row r="171" spans="6:26" ht="16.5">
      <c r="F171" s="47"/>
      <c r="G171" s="47"/>
      <c r="H171" s="47"/>
      <c r="I171" s="47"/>
      <c r="J171" s="47"/>
      <c r="K171" s="52"/>
      <c r="L171" s="47"/>
      <c r="S171" s="46"/>
      <c r="T171" s="47"/>
      <c r="U171" s="47"/>
      <c r="V171" s="47"/>
      <c r="W171" s="47"/>
      <c r="X171" s="48"/>
      <c r="Y171" s="47"/>
      <c r="Z171" s="47"/>
    </row>
    <row r="172" spans="6:26" ht="16.5">
      <c r="F172" s="47"/>
      <c r="G172" s="47"/>
      <c r="H172" s="47"/>
      <c r="I172" s="47"/>
      <c r="J172" s="47"/>
      <c r="K172" s="52"/>
      <c r="L172" s="47"/>
      <c r="S172" s="46"/>
      <c r="T172" s="47"/>
      <c r="U172" s="47"/>
      <c r="V172" s="47"/>
      <c r="W172" s="47"/>
      <c r="X172" s="48"/>
      <c r="Y172" s="47"/>
      <c r="Z172" s="47"/>
    </row>
    <row r="173" spans="6:26" ht="16.5">
      <c r="F173" s="47"/>
      <c r="G173" s="47"/>
      <c r="H173" s="47"/>
      <c r="I173" s="47"/>
      <c r="J173" s="47"/>
      <c r="K173" s="52"/>
      <c r="L173" s="47"/>
      <c r="S173" s="46"/>
      <c r="T173" s="47"/>
      <c r="U173" s="47"/>
      <c r="V173" s="47"/>
      <c r="W173" s="47"/>
      <c r="X173" s="48"/>
      <c r="Y173" s="47"/>
      <c r="Z173" s="47"/>
    </row>
    <row r="174" spans="6:26" ht="16.5">
      <c r="F174" s="47"/>
      <c r="G174" s="47"/>
      <c r="H174" s="47"/>
      <c r="I174" s="47"/>
      <c r="J174" s="47"/>
      <c r="K174" s="52"/>
      <c r="L174" s="47"/>
      <c r="S174" s="46"/>
      <c r="T174" s="47"/>
      <c r="U174" s="47"/>
      <c r="V174" s="47"/>
      <c r="W174" s="47"/>
      <c r="X174" s="48"/>
      <c r="Y174" s="47"/>
      <c r="Z174" s="47"/>
    </row>
    <row r="175" spans="6:26" ht="16.5">
      <c r="F175" s="47"/>
      <c r="G175" s="47"/>
      <c r="H175" s="47"/>
      <c r="I175" s="47"/>
      <c r="J175" s="47"/>
      <c r="K175" s="52"/>
      <c r="L175" s="47"/>
      <c r="S175" s="46"/>
      <c r="T175" s="47"/>
      <c r="U175" s="47"/>
      <c r="V175" s="47"/>
      <c r="W175" s="47"/>
      <c r="X175" s="48"/>
      <c r="Y175" s="47"/>
      <c r="Z175" s="47"/>
    </row>
    <row r="176" spans="6:26" ht="16.5">
      <c r="F176" s="47"/>
      <c r="G176" s="47"/>
      <c r="H176" s="47"/>
      <c r="I176" s="47"/>
      <c r="J176" s="47"/>
      <c r="K176" s="52"/>
      <c r="L176" s="47"/>
      <c r="S176" s="46"/>
      <c r="T176" s="47"/>
      <c r="U176" s="47"/>
      <c r="V176" s="47"/>
      <c r="W176" s="47"/>
      <c r="X176" s="48"/>
      <c r="Y176" s="47"/>
      <c r="Z176" s="47"/>
    </row>
    <row r="177" spans="6:26" ht="16.5">
      <c r="F177" s="47"/>
      <c r="G177" s="47"/>
      <c r="H177" s="47"/>
      <c r="I177" s="47"/>
      <c r="J177" s="47"/>
      <c r="K177" s="52"/>
      <c r="L177" s="47"/>
      <c r="S177" s="46"/>
      <c r="T177" s="47"/>
      <c r="U177" s="47"/>
      <c r="V177" s="47"/>
      <c r="W177" s="47"/>
      <c r="X177" s="48"/>
      <c r="Y177" s="47"/>
      <c r="Z177" s="47"/>
    </row>
    <row r="178" spans="6:26" ht="16.5">
      <c r="F178" s="47"/>
      <c r="G178" s="47"/>
      <c r="H178" s="47"/>
      <c r="I178" s="47"/>
      <c r="J178" s="47"/>
      <c r="K178" s="52"/>
      <c r="L178" s="47"/>
      <c r="S178" s="46"/>
      <c r="T178" s="47"/>
      <c r="U178" s="47"/>
      <c r="V178" s="47"/>
      <c r="W178" s="47"/>
      <c r="X178" s="48"/>
      <c r="Y178" s="47"/>
      <c r="Z178" s="47"/>
    </row>
    <row r="179" spans="6:26" ht="16.5">
      <c r="F179" s="47"/>
      <c r="G179" s="47"/>
      <c r="H179" s="47"/>
      <c r="I179" s="47"/>
      <c r="J179" s="47"/>
      <c r="K179" s="52"/>
      <c r="L179" s="47"/>
      <c r="S179" s="46"/>
      <c r="T179" s="47"/>
      <c r="U179" s="47"/>
      <c r="V179" s="47"/>
      <c r="W179" s="47"/>
      <c r="X179" s="48"/>
      <c r="Y179" s="47"/>
      <c r="Z179" s="47"/>
    </row>
    <row r="180" spans="6:26" ht="16.5">
      <c r="F180" s="47"/>
      <c r="G180" s="47"/>
      <c r="H180" s="47"/>
      <c r="I180" s="47"/>
      <c r="J180" s="47"/>
      <c r="K180" s="52"/>
      <c r="L180" s="47"/>
      <c r="S180" s="46"/>
      <c r="T180" s="47"/>
      <c r="U180" s="47"/>
      <c r="V180" s="47"/>
      <c r="W180" s="47"/>
      <c r="X180" s="48"/>
      <c r="Y180" s="47"/>
      <c r="Z180" s="47"/>
    </row>
    <row r="181" spans="6:26" ht="16.5">
      <c r="F181" s="47"/>
      <c r="G181" s="47"/>
      <c r="H181" s="47"/>
      <c r="I181" s="47"/>
      <c r="J181" s="47"/>
      <c r="K181" s="52"/>
      <c r="L181" s="47"/>
      <c r="S181" s="46"/>
      <c r="T181" s="47"/>
      <c r="U181" s="47"/>
      <c r="V181" s="47"/>
      <c r="W181" s="47"/>
      <c r="X181" s="48"/>
      <c r="Y181" s="47"/>
      <c r="Z181" s="47"/>
    </row>
    <row r="182" spans="6:26" ht="16.5">
      <c r="F182" s="47"/>
      <c r="G182" s="47"/>
      <c r="H182" s="47"/>
      <c r="I182" s="47"/>
      <c r="J182" s="47"/>
      <c r="K182" s="52"/>
      <c r="L182" s="47"/>
      <c r="S182" s="46"/>
      <c r="T182" s="47"/>
      <c r="U182" s="47"/>
      <c r="V182" s="47"/>
      <c r="W182" s="47"/>
      <c r="X182" s="48"/>
      <c r="Y182" s="47"/>
      <c r="Z182" s="47"/>
    </row>
    <row r="183" spans="6:26" ht="16.5">
      <c r="F183" s="47"/>
      <c r="G183" s="47"/>
      <c r="H183" s="47"/>
      <c r="I183" s="47"/>
      <c r="J183" s="47"/>
      <c r="K183" s="52"/>
      <c r="L183" s="47"/>
      <c r="S183" s="46"/>
      <c r="T183" s="47"/>
      <c r="U183" s="47"/>
      <c r="V183" s="47"/>
      <c r="W183" s="47"/>
      <c r="X183" s="48"/>
      <c r="Y183" s="47"/>
      <c r="Z183" s="47"/>
    </row>
    <row r="184" spans="6:26" ht="16.5">
      <c r="F184" s="47"/>
      <c r="G184" s="47"/>
      <c r="H184" s="47"/>
      <c r="I184" s="47"/>
      <c r="J184" s="47"/>
      <c r="K184" s="52"/>
      <c r="L184" s="47"/>
      <c r="S184" s="46"/>
      <c r="T184" s="47"/>
      <c r="U184" s="47"/>
      <c r="V184" s="47"/>
      <c r="W184" s="47"/>
      <c r="X184" s="48"/>
      <c r="Y184" s="47"/>
      <c r="Z184" s="47"/>
    </row>
    <row r="185" spans="6:26" ht="16.5">
      <c r="F185" s="47"/>
      <c r="G185" s="47"/>
      <c r="H185" s="47"/>
      <c r="I185" s="47"/>
      <c r="J185" s="47"/>
      <c r="K185" s="52"/>
      <c r="L185" s="47"/>
      <c r="S185" s="46"/>
      <c r="T185" s="47"/>
      <c r="U185" s="47"/>
      <c r="V185" s="47"/>
      <c r="W185" s="47"/>
      <c r="X185" s="48"/>
      <c r="Y185" s="47"/>
      <c r="Z185" s="47"/>
    </row>
    <row r="186" spans="6:26" ht="16.5">
      <c r="F186" s="47"/>
      <c r="G186" s="47"/>
      <c r="H186" s="47"/>
      <c r="I186" s="47"/>
      <c r="J186" s="47"/>
      <c r="K186" s="52"/>
      <c r="L186" s="47"/>
      <c r="S186" s="46"/>
      <c r="T186" s="47"/>
      <c r="U186" s="47"/>
      <c r="V186" s="47"/>
      <c r="W186" s="47"/>
      <c r="X186" s="48"/>
      <c r="Y186" s="47"/>
      <c r="Z186" s="47"/>
    </row>
    <row r="187" spans="6:26" ht="16.5">
      <c r="F187" s="47"/>
      <c r="G187" s="47"/>
      <c r="H187" s="47"/>
      <c r="I187" s="47"/>
      <c r="J187" s="47"/>
      <c r="K187" s="52"/>
      <c r="L187" s="47"/>
      <c r="S187" s="46"/>
      <c r="T187" s="47"/>
      <c r="U187" s="47"/>
      <c r="V187" s="47"/>
      <c r="W187" s="47"/>
      <c r="X187" s="48"/>
      <c r="Y187" s="47"/>
      <c r="Z187" s="47"/>
    </row>
    <row r="188" spans="6:26" ht="16.5">
      <c r="F188" s="47"/>
      <c r="G188" s="47"/>
      <c r="H188" s="47"/>
      <c r="I188" s="47"/>
      <c r="J188" s="47"/>
      <c r="K188" s="52"/>
      <c r="L188" s="47"/>
      <c r="S188" s="46"/>
      <c r="T188" s="47"/>
      <c r="U188" s="47"/>
      <c r="V188" s="47"/>
      <c r="W188" s="47"/>
      <c r="X188" s="48"/>
      <c r="Y188" s="47"/>
      <c r="Z188" s="47"/>
    </row>
    <row r="189" spans="6:26" ht="16.5">
      <c r="F189" s="47"/>
      <c r="G189" s="47"/>
      <c r="H189" s="47"/>
      <c r="I189" s="47"/>
      <c r="J189" s="47"/>
      <c r="K189" s="52"/>
      <c r="L189" s="47"/>
      <c r="S189" s="46"/>
      <c r="T189" s="47"/>
      <c r="U189" s="47"/>
      <c r="V189" s="47"/>
      <c r="W189" s="47"/>
      <c r="X189" s="48"/>
      <c r="Y189" s="47"/>
      <c r="Z189" s="47"/>
    </row>
    <row r="190" spans="6:26" ht="16.5">
      <c r="F190" s="47"/>
      <c r="G190" s="47"/>
      <c r="H190" s="47"/>
      <c r="I190" s="47"/>
      <c r="J190" s="47"/>
      <c r="K190" s="52"/>
      <c r="L190" s="47"/>
      <c r="S190" s="46"/>
      <c r="T190" s="47"/>
      <c r="U190" s="47"/>
      <c r="V190" s="47"/>
      <c r="W190" s="47"/>
      <c r="X190" s="48"/>
      <c r="Y190" s="47"/>
      <c r="Z190" s="47"/>
    </row>
    <row r="191" spans="6:26" ht="16.5">
      <c r="F191" s="47"/>
      <c r="G191" s="47"/>
      <c r="H191" s="47"/>
      <c r="I191" s="47"/>
      <c r="J191" s="47"/>
      <c r="K191" s="52"/>
      <c r="L191" s="47"/>
      <c r="S191" s="46"/>
      <c r="T191" s="47"/>
      <c r="U191" s="47"/>
      <c r="V191" s="47"/>
      <c r="W191" s="47"/>
      <c r="X191" s="48"/>
      <c r="Y191" s="47"/>
      <c r="Z191" s="47"/>
    </row>
    <row r="192" spans="6:26" ht="16.5">
      <c r="F192" s="47"/>
      <c r="G192" s="47"/>
      <c r="H192" s="47"/>
      <c r="I192" s="47"/>
      <c r="J192" s="47"/>
      <c r="K192" s="52"/>
      <c r="L192" s="47"/>
      <c r="S192" s="46"/>
      <c r="T192" s="47"/>
      <c r="U192" s="47"/>
      <c r="V192" s="47"/>
      <c r="W192" s="47"/>
      <c r="X192" s="48"/>
      <c r="Y192" s="47"/>
      <c r="Z192" s="47"/>
    </row>
    <row r="193" spans="6:26" ht="16.5">
      <c r="F193" s="47"/>
      <c r="G193" s="47"/>
      <c r="H193" s="47"/>
      <c r="I193" s="47"/>
      <c r="J193" s="47"/>
      <c r="K193" s="52"/>
      <c r="L193" s="47"/>
      <c r="S193" s="46"/>
      <c r="T193" s="47"/>
      <c r="U193" s="47"/>
      <c r="V193" s="47"/>
      <c r="W193" s="47"/>
      <c r="X193" s="48"/>
      <c r="Y193" s="47"/>
      <c r="Z193" s="47"/>
    </row>
    <row r="194" spans="6:26" ht="16.5">
      <c r="F194" s="47"/>
      <c r="G194" s="47"/>
      <c r="H194" s="47"/>
      <c r="I194" s="47"/>
      <c r="J194" s="47"/>
      <c r="K194" s="52"/>
      <c r="L194" s="47"/>
      <c r="S194" s="46"/>
      <c r="T194" s="47"/>
      <c r="U194" s="47"/>
      <c r="V194" s="47"/>
      <c r="W194" s="47"/>
      <c r="X194" s="48"/>
      <c r="Y194" s="47"/>
      <c r="Z194" s="47"/>
    </row>
    <row r="195" spans="6:26" ht="16.5">
      <c r="F195" s="47"/>
      <c r="G195" s="47"/>
      <c r="H195" s="47"/>
      <c r="I195" s="47"/>
      <c r="J195" s="47"/>
      <c r="K195" s="52"/>
      <c r="L195" s="47"/>
      <c r="S195" s="46"/>
      <c r="T195" s="47"/>
      <c r="U195" s="47"/>
      <c r="V195" s="47"/>
      <c r="W195" s="47"/>
      <c r="X195" s="48"/>
      <c r="Y195" s="47"/>
      <c r="Z195" s="47"/>
    </row>
    <row r="196" spans="6:26" ht="16.5">
      <c r="F196" s="47"/>
      <c r="G196" s="47"/>
      <c r="H196" s="47"/>
      <c r="I196" s="47"/>
      <c r="J196" s="47"/>
      <c r="K196" s="52"/>
      <c r="L196" s="47"/>
      <c r="S196" s="46"/>
      <c r="T196" s="47"/>
      <c r="U196" s="47"/>
      <c r="V196" s="47"/>
      <c r="W196" s="47"/>
      <c r="X196" s="48"/>
      <c r="Y196" s="47"/>
      <c r="Z196" s="47"/>
    </row>
    <row r="197" spans="6:26" ht="16.5">
      <c r="F197" s="47"/>
      <c r="G197" s="47"/>
      <c r="H197" s="47"/>
      <c r="I197" s="47"/>
      <c r="J197" s="47"/>
      <c r="K197" s="52"/>
      <c r="L197" s="47"/>
      <c r="S197" s="46"/>
      <c r="T197" s="47"/>
      <c r="U197" s="47"/>
      <c r="V197" s="47"/>
      <c r="W197" s="47"/>
      <c r="X197" s="48"/>
      <c r="Y197" s="47"/>
      <c r="Z197" s="47"/>
    </row>
    <row r="198" spans="6:26" ht="16.5">
      <c r="F198" s="47"/>
      <c r="G198" s="47"/>
      <c r="H198" s="47"/>
      <c r="I198" s="47"/>
      <c r="J198" s="47"/>
      <c r="K198" s="52"/>
      <c r="L198" s="47"/>
      <c r="S198" s="46"/>
      <c r="T198" s="47"/>
      <c r="U198" s="47"/>
      <c r="V198" s="47"/>
      <c r="W198" s="47"/>
      <c r="X198" s="48"/>
      <c r="Y198" s="47"/>
      <c r="Z198" s="47"/>
    </row>
    <row r="199" spans="6:26" ht="16.5">
      <c r="F199" s="47"/>
      <c r="G199" s="47"/>
      <c r="H199" s="47"/>
      <c r="I199" s="47"/>
      <c r="J199" s="47"/>
      <c r="K199" s="52"/>
      <c r="L199" s="47"/>
      <c r="S199" s="46"/>
      <c r="T199" s="47"/>
      <c r="U199" s="47"/>
      <c r="V199" s="47"/>
      <c r="W199" s="47"/>
      <c r="X199" s="48"/>
      <c r="Y199" s="47"/>
      <c r="Z199" s="47"/>
    </row>
    <row r="200" spans="6:26" ht="16.5">
      <c r="F200" s="47"/>
      <c r="G200" s="47"/>
      <c r="H200" s="47"/>
      <c r="I200" s="47"/>
      <c r="J200" s="47"/>
      <c r="K200" s="52"/>
      <c r="L200" s="47"/>
      <c r="S200" s="46"/>
      <c r="T200" s="47"/>
      <c r="U200" s="47"/>
      <c r="V200" s="47"/>
      <c r="W200" s="47"/>
      <c r="X200" s="48"/>
      <c r="Y200" s="47"/>
      <c r="Z200" s="47"/>
    </row>
    <row r="201" spans="6:26" ht="16.5">
      <c r="F201" s="47"/>
      <c r="G201" s="47"/>
      <c r="H201" s="47"/>
      <c r="I201" s="47"/>
      <c r="J201" s="47"/>
      <c r="K201" s="52"/>
      <c r="L201" s="47"/>
      <c r="S201" s="46"/>
      <c r="T201" s="47"/>
      <c r="U201" s="47"/>
      <c r="V201" s="47"/>
      <c r="W201" s="47"/>
      <c r="X201" s="48"/>
      <c r="Y201" s="47"/>
      <c r="Z201" s="47"/>
    </row>
    <row r="202" spans="6:26" ht="16.5">
      <c r="F202" s="47"/>
      <c r="G202" s="47"/>
      <c r="H202" s="47"/>
      <c r="I202" s="47"/>
      <c r="J202" s="47"/>
      <c r="K202" s="52"/>
      <c r="L202" s="47"/>
      <c r="S202" s="46"/>
      <c r="T202" s="47"/>
      <c r="U202" s="47"/>
      <c r="V202" s="47"/>
      <c r="W202" s="47"/>
      <c r="X202" s="48"/>
      <c r="Y202" s="47"/>
      <c r="Z202" s="47"/>
    </row>
    <row r="203" spans="6:26" ht="16.5">
      <c r="F203" s="47"/>
      <c r="G203" s="47"/>
      <c r="H203" s="47"/>
      <c r="I203" s="47"/>
      <c r="J203" s="47"/>
      <c r="K203" s="52"/>
      <c r="L203" s="47"/>
      <c r="S203" s="46"/>
      <c r="T203" s="47"/>
      <c r="U203" s="47"/>
      <c r="V203" s="47"/>
      <c r="W203" s="47"/>
      <c r="X203" s="48"/>
      <c r="Y203" s="47"/>
      <c r="Z203" s="47"/>
    </row>
    <row r="204" spans="6:26" ht="16.5">
      <c r="F204" s="47"/>
      <c r="G204" s="47"/>
      <c r="H204" s="47"/>
      <c r="I204" s="47"/>
      <c r="J204" s="47"/>
      <c r="K204" s="52"/>
      <c r="L204" s="47"/>
      <c r="S204" s="46"/>
      <c r="T204" s="47"/>
      <c r="U204" s="47"/>
      <c r="V204" s="47"/>
      <c r="W204" s="47"/>
      <c r="X204" s="48"/>
      <c r="Y204" s="47"/>
      <c r="Z204" s="47"/>
    </row>
    <row r="205" spans="6:26" ht="16.5">
      <c r="F205" s="47"/>
      <c r="G205" s="47"/>
      <c r="H205" s="47"/>
      <c r="I205" s="47"/>
      <c r="J205" s="47"/>
      <c r="K205" s="52"/>
      <c r="L205" s="47"/>
      <c r="S205" s="46"/>
      <c r="T205" s="47"/>
      <c r="U205" s="47"/>
      <c r="V205" s="47"/>
      <c r="W205" s="47"/>
      <c r="X205" s="48"/>
      <c r="Y205" s="47"/>
      <c r="Z205" s="47"/>
    </row>
    <row r="206" spans="6:26" ht="16.5">
      <c r="F206" s="47"/>
      <c r="G206" s="47"/>
      <c r="H206" s="47"/>
      <c r="I206" s="47"/>
      <c r="J206" s="47"/>
      <c r="K206" s="52"/>
      <c r="L206" s="47"/>
      <c r="S206" s="46"/>
      <c r="T206" s="47"/>
      <c r="U206" s="47"/>
      <c r="V206" s="47"/>
      <c r="W206" s="47"/>
      <c r="X206" s="48"/>
      <c r="Y206" s="47"/>
      <c r="Z206" s="47"/>
    </row>
    <row r="207" spans="6:26" ht="16.5">
      <c r="F207" s="47"/>
      <c r="G207" s="47"/>
      <c r="H207" s="47"/>
      <c r="I207" s="47"/>
      <c r="J207" s="47"/>
      <c r="K207" s="52"/>
      <c r="L207" s="47"/>
      <c r="S207" s="46"/>
      <c r="T207" s="47"/>
      <c r="U207" s="47"/>
      <c r="V207" s="47"/>
      <c r="W207" s="47"/>
      <c r="X207" s="48"/>
      <c r="Y207" s="47"/>
      <c r="Z207" s="47"/>
    </row>
    <row r="208" spans="6:26" ht="16.5">
      <c r="F208" s="47"/>
      <c r="G208" s="47"/>
      <c r="H208" s="47"/>
      <c r="I208" s="47"/>
      <c r="J208" s="47"/>
      <c r="K208" s="52"/>
      <c r="L208" s="47"/>
      <c r="S208" s="46"/>
      <c r="T208" s="47"/>
      <c r="U208" s="47"/>
      <c r="V208" s="47"/>
      <c r="W208" s="47"/>
      <c r="X208" s="48"/>
      <c r="Y208" s="47"/>
      <c r="Z208" s="47"/>
    </row>
    <row r="209" spans="6:26" ht="16.5">
      <c r="F209" s="47"/>
      <c r="G209" s="47"/>
      <c r="H209" s="47"/>
      <c r="I209" s="47"/>
      <c r="J209" s="47"/>
      <c r="K209" s="52"/>
      <c r="L209" s="47"/>
      <c r="S209" s="46"/>
      <c r="T209" s="47"/>
      <c r="U209" s="47"/>
      <c r="V209" s="47"/>
      <c r="W209" s="47"/>
      <c r="X209" s="48"/>
      <c r="Y209" s="47"/>
      <c r="Z209" s="47"/>
    </row>
    <row r="210" spans="6:26" ht="16.5">
      <c r="F210" s="47"/>
      <c r="G210" s="47"/>
      <c r="H210" s="47"/>
      <c r="I210" s="47"/>
      <c r="J210" s="47"/>
      <c r="K210" s="52"/>
      <c r="L210" s="47"/>
      <c r="S210" s="46"/>
      <c r="T210" s="47"/>
      <c r="U210" s="47"/>
      <c r="V210" s="47"/>
      <c r="W210" s="47"/>
      <c r="X210" s="48"/>
      <c r="Y210" s="47"/>
      <c r="Z210" s="47"/>
    </row>
    <row r="211" spans="6:26" ht="16.5">
      <c r="F211" s="47"/>
      <c r="G211" s="47"/>
      <c r="H211" s="47"/>
      <c r="I211" s="47"/>
      <c r="J211" s="47"/>
      <c r="K211" s="52"/>
      <c r="L211" s="47"/>
      <c r="S211" s="46"/>
      <c r="T211" s="47"/>
      <c r="U211" s="47"/>
      <c r="V211" s="47"/>
      <c r="W211" s="47"/>
      <c r="X211" s="48"/>
      <c r="Y211" s="47"/>
      <c r="Z211" s="47"/>
    </row>
    <row r="212" spans="6:26" ht="16.5">
      <c r="F212" s="47"/>
      <c r="G212" s="47"/>
      <c r="H212" s="47"/>
      <c r="I212" s="47"/>
      <c r="J212" s="47"/>
      <c r="K212" s="52"/>
      <c r="L212" s="47"/>
      <c r="S212" s="46"/>
      <c r="T212" s="47"/>
      <c r="U212" s="47"/>
      <c r="V212" s="47"/>
      <c r="W212" s="47"/>
      <c r="X212" s="48"/>
      <c r="Y212" s="47"/>
      <c r="Z212" s="47"/>
    </row>
    <row r="213" spans="6:26" ht="16.5">
      <c r="F213" s="47"/>
      <c r="G213" s="47"/>
      <c r="H213" s="47"/>
      <c r="I213" s="47"/>
      <c r="J213" s="47"/>
      <c r="K213" s="52"/>
      <c r="L213" s="47"/>
      <c r="S213" s="46"/>
      <c r="T213" s="47"/>
      <c r="U213" s="47"/>
      <c r="V213" s="47"/>
      <c r="W213" s="47"/>
      <c r="X213" s="48"/>
      <c r="Y213" s="47"/>
      <c r="Z213" s="47"/>
    </row>
    <row r="214" spans="6:26" ht="16.5">
      <c r="F214" s="47"/>
      <c r="G214" s="47"/>
      <c r="H214" s="47"/>
      <c r="I214" s="47"/>
      <c r="J214" s="47"/>
      <c r="K214" s="52"/>
      <c r="L214" s="47"/>
      <c r="S214" s="46"/>
      <c r="T214" s="47"/>
      <c r="U214" s="47"/>
      <c r="V214" s="47"/>
      <c r="W214" s="47"/>
      <c r="X214" s="48"/>
      <c r="Y214" s="47"/>
      <c r="Z214" s="47"/>
    </row>
    <row r="215" spans="6:26" ht="16.5">
      <c r="F215" s="47"/>
      <c r="G215" s="47"/>
      <c r="H215" s="47"/>
      <c r="I215" s="47"/>
      <c r="J215" s="47"/>
      <c r="K215" s="52"/>
      <c r="L215" s="47"/>
      <c r="S215" s="46"/>
      <c r="T215" s="47"/>
      <c r="U215" s="47"/>
      <c r="V215" s="47"/>
      <c r="W215" s="47"/>
      <c r="X215" s="48"/>
      <c r="Y215" s="47"/>
      <c r="Z215" s="47"/>
    </row>
    <row r="216" spans="6:26" ht="16.5">
      <c r="F216" s="47"/>
      <c r="G216" s="47"/>
      <c r="H216" s="47"/>
      <c r="I216" s="47"/>
      <c r="J216" s="47"/>
      <c r="K216" s="52"/>
      <c r="L216" s="47"/>
      <c r="S216" s="46"/>
      <c r="T216" s="47"/>
      <c r="U216" s="47"/>
      <c r="V216" s="47"/>
      <c r="W216" s="47"/>
      <c r="X216" s="48"/>
      <c r="Y216" s="47"/>
      <c r="Z216" s="47"/>
    </row>
    <row r="217" spans="6:26" ht="16.5">
      <c r="F217" s="47"/>
      <c r="G217" s="47"/>
      <c r="H217" s="47"/>
      <c r="I217" s="47"/>
      <c r="J217" s="47"/>
      <c r="K217" s="52"/>
      <c r="L217" s="47"/>
      <c r="S217" s="46"/>
      <c r="T217" s="47"/>
      <c r="U217" s="47"/>
      <c r="V217" s="47"/>
      <c r="W217" s="47"/>
      <c r="X217" s="48"/>
      <c r="Y217" s="47"/>
      <c r="Z217" s="47"/>
    </row>
    <row r="218" spans="6:26" ht="16.5">
      <c r="F218" s="47"/>
      <c r="G218" s="47"/>
      <c r="H218" s="47"/>
      <c r="I218" s="47"/>
      <c r="J218" s="47"/>
      <c r="K218" s="52"/>
      <c r="L218" s="47"/>
      <c r="S218" s="46"/>
      <c r="T218" s="47"/>
      <c r="U218" s="47"/>
      <c r="V218" s="47"/>
      <c r="W218" s="47"/>
      <c r="X218" s="48"/>
      <c r="Y218" s="47"/>
      <c r="Z218" s="47"/>
    </row>
    <row r="219" spans="6:26" ht="16.5">
      <c r="F219" s="47"/>
      <c r="G219" s="47"/>
      <c r="H219" s="47"/>
      <c r="I219" s="47"/>
      <c r="J219" s="47"/>
      <c r="K219" s="52"/>
      <c r="L219" s="47"/>
      <c r="S219" s="46"/>
      <c r="T219" s="47"/>
      <c r="U219" s="47"/>
      <c r="V219" s="47"/>
      <c r="W219" s="47"/>
      <c r="X219" s="48"/>
      <c r="Y219" s="47"/>
      <c r="Z219" s="47"/>
    </row>
    <row r="220" spans="6:26" ht="16.5">
      <c r="F220" s="47"/>
      <c r="G220" s="47"/>
      <c r="H220" s="47"/>
      <c r="I220" s="47"/>
      <c r="J220" s="47"/>
      <c r="K220" s="52"/>
      <c r="L220" s="47"/>
      <c r="S220" s="46"/>
      <c r="T220" s="47"/>
      <c r="U220" s="47"/>
      <c r="V220" s="47"/>
      <c r="W220" s="47"/>
      <c r="X220" s="48"/>
      <c r="Y220" s="47"/>
      <c r="Z220" s="47"/>
    </row>
    <row r="221" spans="6:26" ht="16.5">
      <c r="F221" s="47"/>
      <c r="G221" s="47"/>
      <c r="H221" s="47"/>
      <c r="I221" s="47"/>
      <c r="J221" s="47"/>
      <c r="K221" s="52"/>
      <c r="L221" s="47"/>
      <c r="S221" s="46"/>
      <c r="T221" s="47"/>
      <c r="U221" s="47"/>
      <c r="V221" s="47"/>
      <c r="W221" s="47"/>
      <c r="X221" s="48"/>
      <c r="Y221" s="47"/>
      <c r="Z221" s="47"/>
    </row>
    <row r="222" spans="6:26" ht="16.5">
      <c r="F222" s="47"/>
      <c r="G222" s="47"/>
      <c r="H222" s="47"/>
      <c r="I222" s="47"/>
      <c r="J222" s="47"/>
      <c r="K222" s="52"/>
      <c r="L222" s="47"/>
      <c r="S222" s="46"/>
      <c r="T222" s="47"/>
      <c r="U222" s="47"/>
      <c r="V222" s="47"/>
      <c r="W222" s="47"/>
      <c r="X222" s="48"/>
      <c r="Y222" s="47"/>
      <c r="Z222" s="47"/>
    </row>
    <row r="223" spans="6:26" ht="16.5">
      <c r="F223" s="47"/>
      <c r="G223" s="47"/>
      <c r="H223" s="47"/>
      <c r="I223" s="47"/>
      <c r="J223" s="47"/>
      <c r="K223" s="52"/>
      <c r="L223" s="47"/>
      <c r="S223" s="46"/>
      <c r="T223" s="47"/>
      <c r="U223" s="47"/>
      <c r="V223" s="47"/>
      <c r="W223" s="47"/>
      <c r="X223" s="48"/>
      <c r="Y223" s="47"/>
      <c r="Z223" s="47"/>
    </row>
    <row r="224" spans="6:26" ht="16.5">
      <c r="F224" s="47"/>
      <c r="G224" s="47"/>
      <c r="H224" s="47"/>
      <c r="I224" s="47"/>
      <c r="J224" s="47"/>
      <c r="K224" s="52"/>
      <c r="L224" s="47"/>
      <c r="S224" s="46"/>
      <c r="T224" s="47"/>
      <c r="U224" s="47"/>
      <c r="V224" s="47"/>
      <c r="W224" s="47"/>
      <c r="X224" s="48"/>
      <c r="Y224" s="47"/>
      <c r="Z224" s="47"/>
    </row>
    <row r="225" spans="6:26" ht="16.5">
      <c r="F225" s="47"/>
      <c r="G225" s="47"/>
      <c r="H225" s="47"/>
      <c r="I225" s="47"/>
      <c r="J225" s="47"/>
      <c r="K225" s="52"/>
      <c r="L225" s="47"/>
      <c r="S225" s="46"/>
      <c r="T225" s="47"/>
      <c r="U225" s="47"/>
      <c r="V225" s="47"/>
      <c r="W225" s="47"/>
      <c r="X225" s="48"/>
      <c r="Y225" s="47"/>
      <c r="Z225" s="47"/>
    </row>
    <row r="226" spans="6:26" ht="16.5">
      <c r="F226" s="47"/>
      <c r="G226" s="47"/>
      <c r="H226" s="47"/>
      <c r="I226" s="47"/>
      <c r="J226" s="47"/>
      <c r="K226" s="52"/>
      <c r="L226" s="47"/>
      <c r="S226" s="46"/>
      <c r="T226" s="47"/>
      <c r="U226" s="47"/>
      <c r="V226" s="47"/>
      <c r="W226" s="47"/>
      <c r="X226" s="48"/>
      <c r="Y226" s="47"/>
      <c r="Z226" s="47"/>
    </row>
    <row r="227" spans="6:26" ht="16.5">
      <c r="F227" s="47"/>
      <c r="G227" s="47"/>
      <c r="H227" s="47"/>
      <c r="I227" s="47"/>
      <c r="J227" s="47"/>
      <c r="K227" s="52"/>
      <c r="L227" s="47"/>
      <c r="S227" s="46"/>
      <c r="T227" s="47"/>
      <c r="U227" s="47"/>
      <c r="V227" s="47"/>
      <c r="W227" s="47"/>
      <c r="X227" s="48"/>
      <c r="Y227" s="47"/>
      <c r="Z227" s="47"/>
    </row>
    <row r="228" spans="6:26" ht="16.5">
      <c r="F228" s="47"/>
      <c r="G228" s="47"/>
      <c r="H228" s="47"/>
      <c r="I228" s="47"/>
      <c r="J228" s="47"/>
      <c r="K228" s="52"/>
      <c r="L228" s="47"/>
      <c r="S228" s="46"/>
      <c r="T228" s="47"/>
      <c r="U228" s="47"/>
      <c r="V228" s="47"/>
      <c r="W228" s="47"/>
      <c r="X228" s="48"/>
      <c r="Y228" s="47"/>
      <c r="Z228" s="47"/>
    </row>
    <row r="229" spans="6:26" ht="16.5">
      <c r="F229" s="47"/>
      <c r="G229" s="47"/>
      <c r="H229" s="47"/>
      <c r="I229" s="47"/>
      <c r="J229" s="47"/>
      <c r="K229" s="52"/>
      <c r="L229" s="47"/>
      <c r="S229" s="46"/>
      <c r="T229" s="47"/>
      <c r="U229" s="47"/>
      <c r="V229" s="47"/>
      <c r="W229" s="47"/>
      <c r="X229" s="48"/>
      <c r="Y229" s="47"/>
      <c r="Z229" s="47"/>
    </row>
    <row r="230" spans="6:26" ht="16.5">
      <c r="F230" s="47"/>
      <c r="G230" s="47"/>
      <c r="H230" s="47"/>
      <c r="I230" s="47"/>
      <c r="J230" s="47"/>
      <c r="K230" s="52"/>
      <c r="L230" s="47"/>
      <c r="S230" s="46"/>
      <c r="T230" s="47"/>
      <c r="U230" s="47"/>
      <c r="V230" s="47"/>
      <c r="W230" s="47"/>
      <c r="X230" s="48"/>
      <c r="Y230" s="47"/>
      <c r="Z230" s="47"/>
    </row>
    <row r="231" spans="6:26" ht="16.5">
      <c r="F231" s="47"/>
      <c r="G231" s="47"/>
      <c r="H231" s="47"/>
      <c r="I231" s="47"/>
      <c r="J231" s="47"/>
      <c r="K231" s="52"/>
      <c r="L231" s="47"/>
      <c r="S231" s="46"/>
      <c r="T231" s="47"/>
      <c r="U231" s="47"/>
      <c r="V231" s="47"/>
      <c r="W231" s="47"/>
      <c r="X231" s="48"/>
      <c r="Y231" s="47"/>
      <c r="Z231" s="47"/>
    </row>
    <row r="232" spans="6:26" ht="16.5">
      <c r="F232" s="47"/>
      <c r="G232" s="47"/>
      <c r="H232" s="47"/>
      <c r="I232" s="47"/>
      <c r="J232" s="47"/>
      <c r="K232" s="52"/>
      <c r="L232" s="47"/>
      <c r="S232" s="46"/>
      <c r="T232" s="47"/>
      <c r="U232" s="47"/>
      <c r="V232" s="47"/>
      <c r="W232" s="47"/>
      <c r="X232" s="48"/>
      <c r="Y232" s="47"/>
      <c r="Z232" s="47"/>
    </row>
    <row r="233" spans="6:26" ht="16.5">
      <c r="F233" s="47"/>
      <c r="G233" s="47"/>
      <c r="H233" s="47"/>
      <c r="I233" s="47"/>
      <c r="J233" s="47"/>
      <c r="K233" s="52"/>
      <c r="L233" s="47"/>
      <c r="S233" s="46"/>
      <c r="T233" s="47"/>
      <c r="U233" s="47"/>
      <c r="V233" s="47"/>
      <c r="W233" s="47"/>
      <c r="X233" s="48"/>
      <c r="Y233" s="47"/>
      <c r="Z233" s="47"/>
    </row>
    <row r="234" spans="6:26" ht="16.5">
      <c r="F234" s="47"/>
      <c r="G234" s="47"/>
      <c r="H234" s="47"/>
      <c r="I234" s="47"/>
      <c r="J234" s="47"/>
      <c r="K234" s="52"/>
      <c r="L234" s="47"/>
      <c r="S234" s="46"/>
      <c r="T234" s="47"/>
      <c r="U234" s="47"/>
      <c r="V234" s="47"/>
      <c r="W234" s="47"/>
      <c r="X234" s="48"/>
      <c r="Y234" s="47"/>
      <c r="Z234" s="47"/>
    </row>
    <row r="235" spans="6:26" ht="16.5">
      <c r="F235" s="47"/>
      <c r="G235" s="47"/>
      <c r="H235" s="47"/>
      <c r="I235" s="47"/>
      <c r="J235" s="47"/>
      <c r="K235" s="52"/>
      <c r="L235" s="47"/>
      <c r="S235" s="46"/>
      <c r="T235" s="47"/>
      <c r="U235" s="47"/>
      <c r="V235" s="47"/>
      <c r="W235" s="47"/>
      <c r="X235" s="48"/>
      <c r="Y235" s="47"/>
      <c r="Z235" s="47"/>
    </row>
    <row r="236" spans="6:26" ht="16.5">
      <c r="F236" s="47"/>
      <c r="G236" s="47"/>
      <c r="H236" s="47"/>
      <c r="I236" s="47"/>
      <c r="J236" s="47"/>
      <c r="K236" s="52"/>
      <c r="L236" s="47"/>
      <c r="S236" s="46"/>
      <c r="T236" s="47"/>
      <c r="U236" s="47"/>
      <c r="V236" s="47"/>
      <c r="W236" s="47"/>
      <c r="X236" s="48"/>
      <c r="Y236" s="47"/>
      <c r="Z236" s="47"/>
    </row>
    <row r="237" spans="6:26" ht="16.5">
      <c r="F237" s="47"/>
      <c r="G237" s="47"/>
      <c r="H237" s="47"/>
      <c r="I237" s="47"/>
      <c r="J237" s="47"/>
      <c r="K237" s="52"/>
      <c r="L237" s="47"/>
      <c r="S237" s="46"/>
      <c r="T237" s="47"/>
      <c r="U237" s="47"/>
      <c r="V237" s="47"/>
      <c r="W237" s="47"/>
      <c r="X237" s="48"/>
      <c r="Y237" s="47"/>
      <c r="Z237" s="47"/>
    </row>
    <row r="238" spans="6:26" ht="16.5">
      <c r="F238" s="47"/>
      <c r="G238" s="47"/>
      <c r="H238" s="47"/>
      <c r="I238" s="47"/>
      <c r="J238" s="47"/>
      <c r="K238" s="52"/>
      <c r="L238" s="47"/>
      <c r="S238" s="46"/>
      <c r="T238" s="47"/>
      <c r="U238" s="47"/>
      <c r="V238" s="47"/>
      <c r="W238" s="47"/>
      <c r="X238" s="48"/>
      <c r="Y238" s="47"/>
      <c r="Z238" s="47"/>
    </row>
    <row r="239" spans="6:26" ht="16.5">
      <c r="F239" s="47"/>
      <c r="G239" s="47"/>
      <c r="H239" s="47"/>
      <c r="I239" s="47"/>
      <c r="J239" s="47"/>
      <c r="K239" s="52"/>
      <c r="L239" s="47"/>
      <c r="S239" s="46"/>
      <c r="T239" s="47"/>
      <c r="U239" s="47"/>
      <c r="V239" s="47"/>
      <c r="W239" s="47"/>
      <c r="X239" s="48"/>
      <c r="Y239" s="47"/>
      <c r="Z239" s="47"/>
    </row>
    <row r="240" spans="6:26" ht="16.5">
      <c r="F240" s="47"/>
      <c r="G240" s="47"/>
      <c r="H240" s="47"/>
      <c r="I240" s="47"/>
      <c r="J240" s="47"/>
      <c r="K240" s="52"/>
      <c r="L240" s="47"/>
      <c r="S240" s="46"/>
      <c r="T240" s="47"/>
      <c r="U240" s="47"/>
      <c r="V240" s="47"/>
      <c r="W240" s="47"/>
      <c r="X240" s="48"/>
      <c r="Y240" s="47"/>
      <c r="Z240" s="47"/>
    </row>
    <row r="241" spans="6:26" ht="16.5">
      <c r="F241" s="47"/>
      <c r="G241" s="47"/>
      <c r="H241" s="47"/>
      <c r="I241" s="47"/>
      <c r="J241" s="47"/>
      <c r="K241" s="52"/>
      <c r="L241" s="47"/>
      <c r="S241" s="46"/>
      <c r="T241" s="47"/>
      <c r="U241" s="47"/>
      <c r="V241" s="47"/>
      <c r="W241" s="47"/>
      <c r="X241" s="48"/>
      <c r="Y241" s="47"/>
      <c r="Z241" s="47"/>
    </row>
    <row r="242" spans="6:26" ht="16.5">
      <c r="F242" s="47"/>
      <c r="G242" s="47"/>
      <c r="H242" s="47"/>
      <c r="I242" s="47"/>
      <c r="J242" s="47"/>
      <c r="K242" s="52"/>
      <c r="L242" s="47"/>
      <c r="S242" s="46"/>
      <c r="T242" s="47"/>
      <c r="U242" s="47"/>
      <c r="V242" s="47"/>
      <c r="W242" s="47"/>
      <c r="X242" s="48"/>
      <c r="Y242" s="47"/>
      <c r="Z242" s="47"/>
    </row>
    <row r="243" spans="6:26" ht="16.5">
      <c r="F243" s="47"/>
      <c r="G243" s="47"/>
      <c r="H243" s="47"/>
      <c r="I243" s="47"/>
      <c r="J243" s="47"/>
      <c r="K243" s="52"/>
      <c r="L243" s="47"/>
      <c r="S243" s="46"/>
      <c r="T243" s="47"/>
      <c r="U243" s="47"/>
      <c r="V243" s="47"/>
      <c r="W243" s="47"/>
      <c r="X243" s="48"/>
      <c r="Y243" s="47"/>
      <c r="Z243" s="47"/>
    </row>
    <row r="244" spans="6:26" ht="16.5">
      <c r="F244" s="47"/>
      <c r="G244" s="47"/>
      <c r="H244" s="47"/>
      <c r="I244" s="47"/>
      <c r="J244" s="47"/>
      <c r="K244" s="52"/>
      <c r="L244" s="47"/>
      <c r="S244" s="46"/>
      <c r="T244" s="47"/>
      <c r="U244" s="47"/>
      <c r="V244" s="47"/>
      <c r="W244" s="47"/>
      <c r="X244" s="48"/>
      <c r="Y244" s="47"/>
      <c r="Z244" s="47"/>
    </row>
    <row r="245" spans="6:26" ht="16.5">
      <c r="F245" s="47"/>
      <c r="G245" s="47"/>
      <c r="H245" s="47"/>
      <c r="I245" s="47"/>
      <c r="J245" s="47"/>
      <c r="K245" s="52"/>
      <c r="L245" s="47"/>
      <c r="S245" s="46"/>
      <c r="T245" s="47"/>
      <c r="U245" s="47"/>
      <c r="V245" s="47"/>
      <c r="W245" s="47"/>
      <c r="X245" s="48"/>
      <c r="Y245" s="47"/>
      <c r="Z245" s="47"/>
    </row>
    <row r="246" spans="6:26" ht="16.5">
      <c r="F246" s="47"/>
      <c r="G246" s="47"/>
      <c r="H246" s="47"/>
      <c r="I246" s="47"/>
      <c r="J246" s="47"/>
      <c r="K246" s="52"/>
      <c r="L246" s="47"/>
      <c r="S246" s="46"/>
      <c r="T246" s="47"/>
      <c r="U246" s="47"/>
      <c r="V246" s="47"/>
      <c r="W246" s="47"/>
      <c r="X246" s="48"/>
      <c r="Y246" s="47"/>
      <c r="Z246" s="47"/>
    </row>
    <row r="247" spans="6:26" ht="16.5">
      <c r="F247" s="47"/>
      <c r="G247" s="47"/>
      <c r="H247" s="47"/>
      <c r="I247" s="47"/>
      <c r="J247" s="47"/>
      <c r="K247" s="52"/>
      <c r="L247" s="47"/>
      <c r="S247" s="46"/>
      <c r="T247" s="47"/>
      <c r="U247" s="47"/>
      <c r="V247" s="47"/>
      <c r="W247" s="47"/>
      <c r="X247" s="48"/>
      <c r="Y247" s="47"/>
      <c r="Z247" s="47"/>
    </row>
    <row r="248" spans="6:26" ht="16.5">
      <c r="F248" s="47"/>
      <c r="G248" s="47"/>
      <c r="H248" s="47"/>
      <c r="I248" s="47"/>
      <c r="J248" s="47"/>
      <c r="K248" s="52"/>
      <c r="L248" s="47"/>
      <c r="S248" s="46"/>
      <c r="T248" s="47"/>
      <c r="U248" s="47"/>
      <c r="V248" s="47"/>
      <c r="W248" s="47"/>
      <c r="X248" s="48"/>
      <c r="Y248" s="47"/>
      <c r="Z248" s="47"/>
    </row>
    <row r="249" spans="6:26" ht="16.5">
      <c r="F249" s="47"/>
      <c r="G249" s="47"/>
      <c r="H249" s="47"/>
      <c r="I249" s="47"/>
      <c r="J249" s="47"/>
      <c r="K249" s="52"/>
      <c r="L249" s="47"/>
      <c r="S249" s="46"/>
      <c r="T249" s="47"/>
      <c r="U249" s="47"/>
      <c r="V249" s="47"/>
      <c r="W249" s="47"/>
      <c r="X249" s="48"/>
      <c r="Y249" s="47"/>
      <c r="Z249" s="47"/>
    </row>
    <row r="250" spans="6:26" ht="16.5">
      <c r="F250" s="47"/>
      <c r="G250" s="47"/>
      <c r="H250" s="47"/>
      <c r="I250" s="47"/>
      <c r="J250" s="47"/>
      <c r="K250" s="52"/>
      <c r="L250" s="47"/>
      <c r="S250" s="46"/>
      <c r="T250" s="47"/>
      <c r="U250" s="47"/>
      <c r="V250" s="47"/>
      <c r="W250" s="47"/>
      <c r="X250" s="48"/>
      <c r="Y250" s="47"/>
      <c r="Z250" s="47"/>
    </row>
    <row r="251" spans="6:26" ht="16.5">
      <c r="F251" s="47"/>
      <c r="G251" s="47"/>
      <c r="H251" s="47"/>
      <c r="I251" s="47"/>
      <c r="J251" s="47"/>
      <c r="K251" s="52"/>
      <c r="L251" s="47"/>
      <c r="S251" s="46"/>
      <c r="T251" s="47"/>
      <c r="U251" s="47"/>
      <c r="V251" s="47"/>
      <c r="W251" s="47"/>
      <c r="X251" s="48"/>
      <c r="Y251" s="47"/>
      <c r="Z251" s="47"/>
    </row>
    <row r="252" spans="6:26" ht="16.5">
      <c r="F252" s="47"/>
      <c r="G252" s="47"/>
      <c r="H252" s="47"/>
      <c r="I252" s="47"/>
      <c r="J252" s="47"/>
      <c r="K252" s="52"/>
      <c r="L252" s="47"/>
      <c r="S252" s="46"/>
      <c r="T252" s="47"/>
      <c r="U252" s="47"/>
      <c r="V252" s="47"/>
      <c r="W252" s="47"/>
      <c r="X252" s="48"/>
      <c r="Y252" s="47"/>
      <c r="Z252" s="47"/>
    </row>
    <row r="253" spans="6:26" ht="16.5">
      <c r="F253" s="47"/>
      <c r="G253" s="47"/>
      <c r="H253" s="47"/>
      <c r="I253" s="47"/>
      <c r="J253" s="47"/>
      <c r="K253" s="52"/>
      <c r="L253" s="47"/>
      <c r="S253" s="46"/>
      <c r="T253" s="47"/>
      <c r="U253" s="47"/>
      <c r="V253" s="47"/>
      <c r="W253" s="47"/>
      <c r="X253" s="48"/>
      <c r="Y253" s="47"/>
      <c r="Z253" s="47"/>
    </row>
    <row r="254" spans="6:26" ht="16.5">
      <c r="F254" s="47"/>
      <c r="G254" s="47"/>
      <c r="H254" s="47"/>
      <c r="I254" s="47"/>
      <c r="J254" s="47"/>
      <c r="K254" s="52"/>
      <c r="L254" s="47"/>
      <c r="S254" s="46"/>
      <c r="T254" s="47"/>
      <c r="U254" s="47"/>
      <c r="V254" s="47"/>
      <c r="W254" s="47"/>
      <c r="X254" s="48"/>
      <c r="Y254" s="47"/>
      <c r="Z254" s="47"/>
    </row>
    <row r="255" spans="6:26" ht="16.5">
      <c r="F255" s="47"/>
      <c r="G255" s="47"/>
      <c r="H255" s="47"/>
      <c r="I255" s="47"/>
      <c r="J255" s="47"/>
      <c r="K255" s="52"/>
      <c r="L255" s="47"/>
      <c r="S255" s="46"/>
      <c r="T255" s="47"/>
      <c r="U255" s="47"/>
      <c r="V255" s="47"/>
      <c r="W255" s="47"/>
      <c r="X255" s="48"/>
      <c r="Y255" s="47"/>
      <c r="Z255" s="47"/>
    </row>
    <row r="256" spans="6:26" ht="16.5">
      <c r="F256" s="47"/>
      <c r="G256" s="47"/>
      <c r="H256" s="47"/>
      <c r="I256" s="47"/>
      <c r="J256" s="47"/>
      <c r="K256" s="52"/>
      <c r="L256" s="47"/>
      <c r="S256" s="46"/>
      <c r="T256" s="47"/>
      <c r="U256" s="47"/>
      <c r="V256" s="47"/>
      <c r="W256" s="47"/>
      <c r="X256" s="48"/>
      <c r="Y256" s="47"/>
      <c r="Z256" s="47"/>
    </row>
    <row r="257" spans="6:26" ht="16.5">
      <c r="F257" s="47"/>
      <c r="G257" s="47"/>
      <c r="H257" s="47"/>
      <c r="I257" s="47"/>
      <c r="J257" s="47"/>
      <c r="K257" s="52"/>
      <c r="L257" s="47"/>
      <c r="S257" s="46"/>
      <c r="T257" s="47"/>
      <c r="U257" s="47"/>
      <c r="V257" s="47"/>
      <c r="W257" s="47"/>
      <c r="X257" s="48"/>
      <c r="Y257" s="47"/>
      <c r="Z257" s="47"/>
    </row>
    <row r="258" spans="6:26" ht="16.5">
      <c r="F258" s="47"/>
      <c r="G258" s="47"/>
      <c r="H258" s="47"/>
      <c r="I258" s="47"/>
      <c r="J258" s="47"/>
      <c r="K258" s="52"/>
      <c r="L258" s="47"/>
      <c r="S258" s="46"/>
      <c r="T258" s="47"/>
      <c r="U258" s="47"/>
      <c r="V258" s="47"/>
      <c r="W258" s="47"/>
      <c r="X258" s="48"/>
      <c r="Y258" s="47"/>
      <c r="Z258" s="47"/>
    </row>
    <row r="259" spans="6:26" ht="16.5">
      <c r="F259" s="47"/>
      <c r="G259" s="47"/>
      <c r="H259" s="47"/>
      <c r="I259" s="47"/>
      <c r="J259" s="47"/>
      <c r="K259" s="52"/>
      <c r="L259" s="47"/>
      <c r="S259" s="46"/>
      <c r="T259" s="47"/>
      <c r="U259" s="47"/>
      <c r="V259" s="47"/>
      <c r="W259" s="47"/>
      <c r="X259" s="48"/>
      <c r="Y259" s="47"/>
      <c r="Z259" s="47"/>
    </row>
    <row r="260" spans="6:26" ht="16.5">
      <c r="F260" s="47"/>
      <c r="G260" s="47"/>
      <c r="H260" s="47"/>
      <c r="I260" s="47"/>
      <c r="J260" s="47"/>
      <c r="K260" s="52"/>
      <c r="L260" s="47"/>
      <c r="S260" s="46"/>
      <c r="T260" s="47"/>
      <c r="U260" s="47"/>
      <c r="V260" s="47"/>
      <c r="W260" s="47"/>
      <c r="X260" s="48"/>
      <c r="Y260" s="47"/>
      <c r="Z260" s="47"/>
    </row>
    <row r="261" spans="6:26" ht="16.5">
      <c r="F261" s="47"/>
      <c r="G261" s="47"/>
      <c r="H261" s="47"/>
      <c r="I261" s="47"/>
      <c r="J261" s="47"/>
      <c r="K261" s="52"/>
      <c r="L261" s="47"/>
      <c r="S261" s="46"/>
      <c r="T261" s="47"/>
      <c r="U261" s="47"/>
      <c r="V261" s="47"/>
      <c r="W261" s="47"/>
      <c r="X261" s="48"/>
      <c r="Y261" s="47"/>
      <c r="Z261" s="47"/>
    </row>
    <row r="262" spans="6:26" ht="16.5">
      <c r="F262" s="47"/>
      <c r="G262" s="47"/>
      <c r="H262" s="47"/>
      <c r="I262" s="47"/>
      <c r="J262" s="47"/>
      <c r="K262" s="52"/>
      <c r="L262" s="47"/>
      <c r="S262" s="46"/>
      <c r="T262" s="47"/>
      <c r="U262" s="47"/>
      <c r="V262" s="47"/>
      <c r="W262" s="47"/>
      <c r="X262" s="48"/>
      <c r="Y262" s="47"/>
      <c r="Z262" s="47"/>
    </row>
    <row r="263" spans="6:26" ht="16.5">
      <c r="F263" s="47"/>
      <c r="G263" s="47"/>
      <c r="H263" s="47"/>
      <c r="I263" s="47"/>
      <c r="J263" s="47"/>
      <c r="K263" s="52"/>
      <c r="L263" s="47"/>
      <c r="S263" s="46"/>
      <c r="T263" s="47"/>
      <c r="U263" s="47"/>
      <c r="V263" s="47"/>
      <c r="W263" s="47"/>
      <c r="X263" s="48"/>
      <c r="Y263" s="47"/>
      <c r="Z263" s="47"/>
    </row>
    <row r="264" spans="6:26" ht="16.5">
      <c r="F264" s="47"/>
      <c r="G264" s="47"/>
      <c r="H264" s="47"/>
      <c r="I264" s="47"/>
      <c r="J264" s="47"/>
      <c r="K264" s="52"/>
      <c r="L264" s="47"/>
      <c r="S264" s="46"/>
      <c r="T264" s="47"/>
      <c r="U264" s="47"/>
      <c r="V264" s="47"/>
      <c r="W264" s="47"/>
      <c r="X264" s="48"/>
      <c r="Y264" s="47"/>
      <c r="Z264" s="47"/>
    </row>
    <row r="265" spans="6:26" ht="16.5">
      <c r="F265" s="47"/>
      <c r="G265" s="47"/>
      <c r="H265" s="47"/>
      <c r="I265" s="47"/>
      <c r="J265" s="47"/>
      <c r="K265" s="52"/>
      <c r="L265" s="47"/>
      <c r="S265" s="46"/>
      <c r="T265" s="47"/>
      <c r="U265" s="47"/>
      <c r="V265" s="47"/>
      <c r="W265" s="47"/>
      <c r="X265" s="48"/>
      <c r="Y265" s="47"/>
      <c r="Z265" s="47"/>
    </row>
    <row r="266" spans="6:26" ht="16.5">
      <c r="F266" s="47"/>
      <c r="G266" s="47"/>
      <c r="H266" s="47"/>
      <c r="I266" s="47"/>
      <c r="J266" s="47"/>
      <c r="K266" s="52"/>
      <c r="L266" s="47"/>
      <c r="S266" s="46"/>
      <c r="T266" s="47"/>
      <c r="U266" s="47"/>
      <c r="V266" s="47"/>
      <c r="W266" s="47"/>
      <c r="X266" s="48"/>
      <c r="Y266" s="47"/>
      <c r="Z266" s="47"/>
    </row>
    <row r="267" spans="6:26" ht="16.5">
      <c r="F267" s="47"/>
      <c r="G267" s="47"/>
      <c r="H267" s="47"/>
      <c r="I267" s="47"/>
      <c r="J267" s="47"/>
      <c r="K267" s="52"/>
      <c r="L267" s="47"/>
      <c r="S267" s="46"/>
      <c r="T267" s="47"/>
      <c r="U267" s="47"/>
      <c r="V267" s="47"/>
      <c r="W267" s="47"/>
      <c r="X267" s="48"/>
      <c r="Y267" s="47"/>
      <c r="Z267" s="47"/>
    </row>
    <row r="268" spans="6:26" ht="16.5">
      <c r="F268" s="47"/>
      <c r="G268" s="47"/>
      <c r="H268" s="47"/>
      <c r="I268" s="47"/>
      <c r="J268" s="47"/>
      <c r="K268" s="52"/>
      <c r="L268" s="47"/>
      <c r="S268" s="46"/>
      <c r="T268" s="47"/>
      <c r="U268" s="47"/>
      <c r="V268" s="47"/>
      <c r="W268" s="47"/>
      <c r="X268" s="48"/>
      <c r="Y268" s="47"/>
      <c r="Z268" s="47"/>
    </row>
    <row r="269" spans="6:26" ht="16.5">
      <c r="F269" s="47"/>
      <c r="G269" s="47"/>
      <c r="H269" s="47"/>
      <c r="I269" s="47"/>
      <c r="J269" s="47"/>
      <c r="K269" s="52"/>
      <c r="L269" s="47"/>
      <c r="S269" s="46"/>
      <c r="T269" s="47"/>
      <c r="U269" s="47"/>
      <c r="V269" s="47"/>
      <c r="W269" s="47"/>
      <c r="X269" s="48"/>
      <c r="Y269" s="47"/>
      <c r="Z269" s="47"/>
    </row>
    <row r="270" spans="6:26" ht="16.5">
      <c r="F270" s="47"/>
      <c r="G270" s="47"/>
      <c r="H270" s="47"/>
      <c r="I270" s="47"/>
      <c r="J270" s="47"/>
      <c r="K270" s="52"/>
      <c r="L270" s="47"/>
      <c r="S270" s="46"/>
      <c r="T270" s="47"/>
      <c r="U270" s="47"/>
      <c r="V270" s="47"/>
      <c r="W270" s="47"/>
      <c r="X270" s="48"/>
      <c r="Y270" s="47"/>
      <c r="Z270" s="47"/>
    </row>
    <row r="271" spans="6:26" ht="16.5">
      <c r="F271" s="47"/>
      <c r="G271" s="47"/>
      <c r="H271" s="47"/>
      <c r="I271" s="47"/>
      <c r="J271" s="47"/>
      <c r="K271" s="52"/>
      <c r="L271" s="47"/>
      <c r="S271" s="46"/>
      <c r="T271" s="47"/>
      <c r="U271" s="47"/>
      <c r="V271" s="47"/>
      <c r="W271" s="47"/>
      <c r="X271" s="48"/>
      <c r="Y271" s="47"/>
      <c r="Z271" s="47"/>
    </row>
    <row r="272" spans="6:26" ht="16.5">
      <c r="F272" s="47"/>
      <c r="G272" s="47"/>
      <c r="H272" s="47"/>
      <c r="I272" s="47"/>
      <c r="J272" s="47"/>
      <c r="K272" s="52"/>
      <c r="L272" s="47"/>
      <c r="S272" s="46"/>
      <c r="T272" s="47"/>
      <c r="U272" s="47"/>
      <c r="V272" s="47"/>
      <c r="W272" s="47"/>
      <c r="X272" s="48"/>
      <c r="Y272" s="47"/>
      <c r="Z272" s="47"/>
    </row>
    <row r="273" spans="6:26" ht="16.5">
      <c r="F273" s="47"/>
      <c r="G273" s="47"/>
      <c r="H273" s="47"/>
      <c r="I273" s="47"/>
      <c r="J273" s="47"/>
      <c r="K273" s="52"/>
      <c r="L273" s="47"/>
      <c r="S273" s="46"/>
      <c r="T273" s="47"/>
      <c r="U273" s="47"/>
      <c r="V273" s="47"/>
      <c r="W273" s="47"/>
      <c r="X273" s="48"/>
      <c r="Y273" s="47"/>
      <c r="Z273" s="47"/>
    </row>
    <row r="274" spans="6:26" ht="16.5">
      <c r="F274" s="47"/>
      <c r="G274" s="47"/>
      <c r="H274" s="47"/>
      <c r="I274" s="47"/>
      <c r="J274" s="47"/>
      <c r="K274" s="52"/>
      <c r="L274" s="47"/>
      <c r="S274" s="46"/>
      <c r="T274" s="47"/>
      <c r="U274" s="47"/>
      <c r="V274" s="47"/>
      <c r="W274" s="47"/>
      <c r="X274" s="48"/>
      <c r="Y274" s="47"/>
      <c r="Z274" s="47"/>
    </row>
    <row r="275" spans="6:26" ht="16.5">
      <c r="F275" s="47"/>
      <c r="G275" s="47"/>
      <c r="H275" s="47"/>
      <c r="I275" s="47"/>
      <c r="J275" s="47"/>
      <c r="K275" s="52"/>
      <c r="L275" s="47"/>
      <c r="S275" s="46"/>
      <c r="T275" s="47"/>
      <c r="U275" s="47"/>
      <c r="V275" s="47"/>
      <c r="W275" s="47"/>
      <c r="X275" s="48"/>
      <c r="Y275" s="47"/>
      <c r="Z275" s="47"/>
    </row>
    <row r="276" spans="6:26" ht="16.5">
      <c r="F276" s="47"/>
      <c r="G276" s="47"/>
      <c r="H276" s="47"/>
      <c r="I276" s="47"/>
      <c r="J276" s="47"/>
      <c r="K276" s="52"/>
      <c r="L276" s="47"/>
      <c r="S276" s="46"/>
      <c r="T276" s="47"/>
      <c r="U276" s="47"/>
      <c r="V276" s="47"/>
      <c r="W276" s="47"/>
      <c r="X276" s="48"/>
      <c r="Y276" s="47"/>
      <c r="Z276" s="47"/>
    </row>
    <row r="277" spans="6:26" ht="16.5">
      <c r="F277" s="47"/>
      <c r="G277" s="47"/>
      <c r="H277" s="47"/>
      <c r="I277" s="47"/>
      <c r="J277" s="47"/>
      <c r="K277" s="52"/>
      <c r="L277" s="47"/>
      <c r="S277" s="46"/>
      <c r="T277" s="47"/>
      <c r="U277" s="47"/>
      <c r="V277" s="47"/>
      <c r="W277" s="47"/>
      <c r="X277" s="48"/>
      <c r="Y277" s="47"/>
      <c r="Z277" s="47"/>
    </row>
    <row r="278" spans="6:26" ht="16.5">
      <c r="F278" s="47"/>
      <c r="G278" s="47"/>
      <c r="H278" s="47"/>
      <c r="I278" s="47"/>
      <c r="J278" s="47"/>
      <c r="K278" s="52"/>
      <c r="L278" s="47"/>
      <c r="S278" s="46"/>
      <c r="T278" s="47"/>
      <c r="U278" s="47"/>
      <c r="V278" s="47"/>
      <c r="W278" s="47"/>
      <c r="X278" s="48"/>
      <c r="Y278" s="47"/>
      <c r="Z278" s="47"/>
    </row>
    <row r="279" spans="6:26" ht="16.5">
      <c r="F279" s="47"/>
      <c r="G279" s="47"/>
      <c r="H279" s="47"/>
      <c r="I279" s="47"/>
      <c r="J279" s="47"/>
      <c r="K279" s="52"/>
      <c r="L279" s="47"/>
      <c r="S279" s="46"/>
      <c r="T279" s="47"/>
      <c r="U279" s="47"/>
      <c r="V279" s="47"/>
      <c r="W279" s="47"/>
      <c r="X279" s="48"/>
      <c r="Y279" s="47"/>
      <c r="Z279" s="47"/>
    </row>
    <row r="280" spans="6:26" ht="16.5">
      <c r="F280" s="47"/>
      <c r="G280" s="47"/>
      <c r="H280" s="47"/>
      <c r="I280" s="47"/>
      <c r="J280" s="47"/>
      <c r="K280" s="52"/>
      <c r="L280" s="47"/>
      <c r="S280" s="46"/>
      <c r="T280" s="47"/>
      <c r="U280" s="47"/>
      <c r="V280" s="47"/>
      <c r="W280" s="47"/>
      <c r="X280" s="48"/>
      <c r="Y280" s="47"/>
      <c r="Z280" s="47"/>
    </row>
    <row r="281" spans="6:26" ht="16.5">
      <c r="F281" s="47"/>
      <c r="G281" s="47"/>
      <c r="H281" s="47"/>
      <c r="I281" s="47"/>
      <c r="J281" s="47"/>
      <c r="K281" s="52"/>
      <c r="L281" s="47"/>
      <c r="S281" s="46"/>
      <c r="T281" s="47"/>
      <c r="U281" s="47"/>
      <c r="V281" s="47"/>
      <c r="W281" s="47"/>
      <c r="X281" s="48"/>
      <c r="Y281" s="47"/>
      <c r="Z281" s="47"/>
    </row>
    <row r="282" spans="6:26" ht="16.5">
      <c r="F282" s="47"/>
      <c r="G282" s="47"/>
      <c r="H282" s="47"/>
      <c r="I282" s="47"/>
      <c r="J282" s="47"/>
      <c r="K282" s="52"/>
      <c r="L282" s="47"/>
      <c r="S282" s="46"/>
      <c r="T282" s="47"/>
      <c r="U282" s="47"/>
      <c r="V282" s="47"/>
      <c r="W282" s="47"/>
      <c r="X282" s="48"/>
      <c r="Y282" s="47"/>
      <c r="Z282" s="47"/>
    </row>
    <row r="283" spans="6:26" ht="16.5">
      <c r="F283" s="47"/>
      <c r="G283" s="47"/>
      <c r="H283" s="47"/>
      <c r="I283" s="47"/>
      <c r="J283" s="47"/>
      <c r="K283" s="52"/>
      <c r="L283" s="47"/>
      <c r="S283" s="46"/>
      <c r="T283" s="47"/>
      <c r="U283" s="47"/>
      <c r="V283" s="47"/>
      <c r="W283" s="47"/>
      <c r="X283" s="48"/>
      <c r="Y283" s="47"/>
      <c r="Z283" s="47"/>
    </row>
    <row r="284" spans="6:26" ht="16.5">
      <c r="F284" s="47"/>
      <c r="G284" s="47"/>
      <c r="H284" s="47"/>
      <c r="I284" s="47"/>
      <c r="J284" s="47"/>
      <c r="K284" s="52"/>
      <c r="L284" s="47"/>
      <c r="S284" s="46"/>
      <c r="T284" s="47"/>
      <c r="U284" s="47"/>
      <c r="V284" s="47"/>
      <c r="W284" s="47"/>
      <c r="X284" s="48"/>
      <c r="Y284" s="47"/>
      <c r="Z284" s="47"/>
    </row>
    <row r="285" spans="6:26" ht="16.5">
      <c r="F285" s="47"/>
      <c r="G285" s="47"/>
      <c r="H285" s="47"/>
      <c r="I285" s="47"/>
      <c r="J285" s="47"/>
      <c r="K285" s="52"/>
      <c r="L285" s="47"/>
      <c r="S285" s="46"/>
      <c r="T285" s="47"/>
      <c r="U285" s="47"/>
      <c r="V285" s="47"/>
      <c r="W285" s="47"/>
      <c r="X285" s="48"/>
      <c r="Y285" s="47"/>
      <c r="Z285" s="47"/>
    </row>
    <row r="286" spans="6:26" ht="16.5">
      <c r="F286" s="47"/>
      <c r="G286" s="47"/>
      <c r="H286" s="47"/>
      <c r="I286" s="47"/>
      <c r="J286" s="47"/>
      <c r="K286" s="52"/>
      <c r="L286" s="47"/>
      <c r="S286" s="46"/>
      <c r="T286" s="47"/>
      <c r="U286" s="47"/>
      <c r="V286" s="47"/>
      <c r="W286" s="47"/>
      <c r="X286" s="48"/>
      <c r="Y286" s="47"/>
      <c r="Z286" s="47"/>
    </row>
    <row r="287" spans="6:26" ht="16.5">
      <c r="F287" s="47"/>
      <c r="G287" s="47"/>
      <c r="H287" s="47"/>
      <c r="I287" s="47"/>
      <c r="J287" s="47"/>
      <c r="K287" s="52"/>
      <c r="L287" s="47"/>
      <c r="S287" s="46"/>
      <c r="T287" s="47"/>
      <c r="U287" s="47"/>
      <c r="V287" s="47"/>
      <c r="W287" s="47"/>
      <c r="X287" s="48"/>
      <c r="Y287" s="47"/>
      <c r="Z287" s="47"/>
    </row>
    <row r="288" spans="6:26" ht="16.5">
      <c r="F288" s="47"/>
      <c r="G288" s="47"/>
      <c r="H288" s="47"/>
      <c r="I288" s="47"/>
      <c r="J288" s="47"/>
      <c r="K288" s="52"/>
      <c r="L288" s="47"/>
      <c r="S288" s="46"/>
      <c r="T288" s="47"/>
      <c r="U288" s="47"/>
      <c r="V288" s="47"/>
      <c r="W288" s="47"/>
      <c r="X288" s="48"/>
      <c r="Y288" s="47"/>
      <c r="Z288" s="47"/>
    </row>
    <row r="289" spans="6:26" ht="16.5">
      <c r="F289" s="47"/>
      <c r="G289" s="47"/>
      <c r="H289" s="47"/>
      <c r="I289" s="47"/>
      <c r="J289" s="47"/>
      <c r="K289" s="52"/>
      <c r="L289" s="47"/>
      <c r="S289" s="46"/>
      <c r="T289" s="47"/>
      <c r="U289" s="47"/>
      <c r="V289" s="47"/>
      <c r="W289" s="47"/>
      <c r="X289" s="48"/>
      <c r="Y289" s="47"/>
      <c r="Z289" s="47"/>
    </row>
    <row r="290" spans="6:26" ht="16.5">
      <c r="F290" s="47"/>
      <c r="G290" s="47"/>
      <c r="H290" s="47"/>
      <c r="I290" s="47"/>
      <c r="J290" s="47"/>
      <c r="K290" s="52"/>
      <c r="L290" s="47"/>
      <c r="S290" s="46"/>
      <c r="T290" s="47"/>
      <c r="U290" s="47"/>
      <c r="V290" s="47"/>
      <c r="W290" s="47"/>
      <c r="X290" s="48"/>
      <c r="Y290" s="47"/>
      <c r="Z290" s="47"/>
    </row>
    <row r="291" spans="6:26" ht="16.5">
      <c r="F291" s="47"/>
      <c r="G291" s="47"/>
      <c r="H291" s="47"/>
      <c r="I291" s="47"/>
      <c r="J291" s="47"/>
      <c r="K291" s="52"/>
      <c r="L291" s="47"/>
      <c r="S291" s="46"/>
      <c r="T291" s="47"/>
      <c r="U291" s="47"/>
      <c r="V291" s="47"/>
      <c r="W291" s="47"/>
      <c r="X291" s="48"/>
      <c r="Y291" s="47"/>
      <c r="Z291" s="47"/>
    </row>
    <row r="292" spans="6:26" ht="16.5">
      <c r="F292" s="47"/>
      <c r="G292" s="47"/>
      <c r="H292" s="47"/>
      <c r="I292" s="47"/>
      <c r="J292" s="47"/>
      <c r="K292" s="52"/>
      <c r="L292" s="47"/>
      <c r="S292" s="46"/>
      <c r="T292" s="47"/>
      <c r="U292" s="47"/>
      <c r="V292" s="47"/>
      <c r="W292" s="47"/>
      <c r="X292" s="48"/>
      <c r="Y292" s="47"/>
      <c r="Z292" s="47"/>
    </row>
    <row r="293" spans="6:26" ht="16.5">
      <c r="F293" s="47"/>
      <c r="G293" s="47"/>
      <c r="H293" s="47"/>
      <c r="I293" s="47"/>
      <c r="J293" s="47"/>
      <c r="K293" s="52"/>
      <c r="L293" s="47"/>
      <c r="S293" s="46"/>
      <c r="T293" s="47"/>
      <c r="U293" s="47"/>
      <c r="V293" s="47"/>
      <c r="W293" s="47"/>
      <c r="X293" s="48"/>
      <c r="Y293" s="47"/>
      <c r="Z293" s="47"/>
    </row>
    <row r="294" spans="6:26" ht="16.5">
      <c r="F294" s="47"/>
      <c r="G294" s="47"/>
      <c r="H294" s="47"/>
      <c r="I294" s="47"/>
      <c r="J294" s="47"/>
      <c r="K294" s="52"/>
      <c r="L294" s="47"/>
      <c r="S294" s="46"/>
      <c r="T294" s="47"/>
      <c r="U294" s="47"/>
      <c r="V294" s="47"/>
      <c r="W294" s="47"/>
      <c r="X294" s="48"/>
      <c r="Y294" s="47"/>
      <c r="Z294" s="47"/>
    </row>
    <row r="295" spans="6:26" ht="16.5">
      <c r="F295" s="47"/>
      <c r="G295" s="47"/>
      <c r="H295" s="47"/>
      <c r="I295" s="47"/>
      <c r="J295" s="47"/>
      <c r="K295" s="52"/>
      <c r="L295" s="47"/>
      <c r="S295" s="46"/>
      <c r="T295" s="47"/>
      <c r="U295" s="47"/>
      <c r="V295" s="47"/>
      <c r="W295" s="47"/>
      <c r="X295" s="48"/>
      <c r="Y295" s="47"/>
      <c r="Z295" s="47"/>
    </row>
    <row r="296" spans="6:26" ht="16.5">
      <c r="F296" s="47"/>
      <c r="G296" s="47"/>
      <c r="H296" s="47"/>
      <c r="I296" s="47"/>
      <c r="J296" s="47"/>
      <c r="K296" s="52"/>
      <c r="L296" s="47"/>
      <c r="S296" s="46"/>
      <c r="T296" s="47"/>
      <c r="U296" s="47"/>
      <c r="V296" s="47"/>
      <c r="W296" s="47"/>
      <c r="X296" s="48"/>
      <c r="Y296" s="47"/>
      <c r="Z296" s="47"/>
    </row>
    <row r="297" spans="6:26" ht="16.5">
      <c r="F297" s="47"/>
      <c r="G297" s="47"/>
      <c r="H297" s="47"/>
      <c r="I297" s="47"/>
      <c r="J297" s="47"/>
      <c r="K297" s="52"/>
      <c r="L297" s="47"/>
      <c r="S297" s="46"/>
      <c r="T297" s="47"/>
      <c r="U297" s="47"/>
      <c r="V297" s="47"/>
      <c r="W297" s="47"/>
      <c r="X297" s="48"/>
      <c r="Y297" s="47"/>
      <c r="Z297" s="47"/>
    </row>
    <row r="298" spans="6:26" ht="16.5">
      <c r="F298" s="47"/>
      <c r="G298" s="47"/>
      <c r="H298" s="47"/>
      <c r="I298" s="47"/>
      <c r="J298" s="47"/>
      <c r="K298" s="52"/>
      <c r="L298" s="47"/>
      <c r="S298" s="46"/>
      <c r="T298" s="47"/>
      <c r="U298" s="47"/>
      <c r="V298" s="47"/>
      <c r="W298" s="47"/>
      <c r="X298" s="48"/>
      <c r="Y298" s="47"/>
      <c r="Z298" s="47"/>
    </row>
    <row r="299" spans="6:26" ht="16.5">
      <c r="F299" s="47"/>
      <c r="G299" s="47"/>
      <c r="H299" s="47"/>
      <c r="I299" s="47"/>
      <c r="J299" s="47"/>
      <c r="K299" s="52"/>
      <c r="L299" s="47"/>
      <c r="S299" s="46"/>
      <c r="T299" s="47"/>
      <c r="U299" s="47"/>
      <c r="V299" s="47"/>
      <c r="W299" s="47"/>
      <c r="X299" s="48"/>
      <c r="Y299" s="47"/>
      <c r="Z299" s="47"/>
    </row>
    <row r="300" spans="6:26" ht="16.5">
      <c r="F300" s="47"/>
      <c r="G300" s="47"/>
      <c r="H300" s="47"/>
      <c r="I300" s="47"/>
      <c r="J300" s="47"/>
      <c r="K300" s="52"/>
      <c r="L300" s="47"/>
      <c r="S300" s="46"/>
      <c r="T300" s="47"/>
      <c r="U300" s="47"/>
      <c r="V300" s="47"/>
      <c r="W300" s="47"/>
      <c r="X300" s="48"/>
      <c r="Y300" s="47"/>
      <c r="Z300" s="47"/>
    </row>
    <row r="301" spans="6:26" ht="16.5">
      <c r="F301" s="47"/>
      <c r="G301" s="47"/>
      <c r="H301" s="47"/>
      <c r="I301" s="47"/>
      <c r="J301" s="47"/>
      <c r="K301" s="52"/>
      <c r="L301" s="47"/>
      <c r="S301" s="46"/>
      <c r="T301" s="47"/>
      <c r="U301" s="47"/>
      <c r="V301" s="47"/>
      <c r="W301" s="47"/>
      <c r="X301" s="48"/>
      <c r="Y301" s="47"/>
      <c r="Z301" s="47"/>
    </row>
    <row r="302" spans="6:26" ht="16.5">
      <c r="F302" s="47"/>
      <c r="G302" s="47"/>
      <c r="H302" s="47"/>
      <c r="I302" s="47"/>
      <c r="J302" s="47"/>
      <c r="K302" s="52"/>
      <c r="L302" s="47"/>
      <c r="S302" s="46"/>
      <c r="T302" s="47"/>
      <c r="U302" s="47"/>
      <c r="V302" s="47"/>
      <c r="W302" s="47"/>
      <c r="X302" s="48"/>
      <c r="Y302" s="47"/>
      <c r="Z302" s="47"/>
    </row>
    <row r="303" spans="6:26" ht="16.5">
      <c r="F303" s="47"/>
      <c r="G303" s="47"/>
      <c r="H303" s="47"/>
      <c r="I303" s="47"/>
      <c r="J303" s="47"/>
      <c r="K303" s="52"/>
      <c r="L303" s="47"/>
      <c r="S303" s="46"/>
      <c r="T303" s="47"/>
      <c r="U303" s="47"/>
      <c r="V303" s="47"/>
      <c r="W303" s="47"/>
      <c r="X303" s="48"/>
      <c r="Y303" s="47"/>
      <c r="Z303" s="47"/>
    </row>
    <row r="304" spans="6:26" ht="16.5">
      <c r="F304" s="47"/>
      <c r="G304" s="47"/>
      <c r="H304" s="47"/>
      <c r="I304" s="47"/>
      <c r="J304" s="47"/>
      <c r="K304" s="52"/>
      <c r="L304" s="47"/>
      <c r="S304" s="46"/>
      <c r="T304" s="47"/>
      <c r="U304" s="47"/>
      <c r="V304" s="47"/>
      <c r="W304" s="47"/>
      <c r="X304" s="48"/>
      <c r="Y304" s="47"/>
      <c r="Z304" s="47"/>
    </row>
    <row r="305" spans="6:26" ht="16.5">
      <c r="F305" s="47"/>
      <c r="G305" s="47"/>
      <c r="H305" s="47"/>
      <c r="I305" s="47"/>
      <c r="J305" s="47"/>
      <c r="K305" s="52"/>
      <c r="L305" s="47"/>
      <c r="S305" s="46"/>
      <c r="T305" s="47"/>
      <c r="U305" s="47"/>
      <c r="V305" s="47"/>
      <c r="W305" s="47"/>
      <c r="X305" s="48"/>
      <c r="Y305" s="47"/>
      <c r="Z305" s="47"/>
    </row>
    <row r="306" spans="6:26" ht="16.5">
      <c r="F306" s="47"/>
      <c r="G306" s="47"/>
      <c r="H306" s="47"/>
      <c r="I306" s="47"/>
      <c r="J306" s="47"/>
      <c r="K306" s="52"/>
      <c r="L306" s="47"/>
      <c r="S306" s="46"/>
      <c r="T306" s="47"/>
      <c r="U306" s="47"/>
      <c r="V306" s="47"/>
      <c r="W306" s="47"/>
      <c r="X306" s="48"/>
      <c r="Y306" s="47"/>
      <c r="Z306" s="47"/>
    </row>
    <row r="307" spans="6:26" ht="16.5">
      <c r="F307" s="47"/>
      <c r="G307" s="47"/>
      <c r="H307" s="47"/>
      <c r="I307" s="47"/>
      <c r="J307" s="47"/>
      <c r="K307" s="52"/>
      <c r="L307" s="47"/>
      <c r="S307" s="46"/>
      <c r="T307" s="47"/>
      <c r="U307" s="47"/>
      <c r="V307" s="47"/>
      <c r="W307" s="47"/>
      <c r="X307" s="48"/>
      <c r="Y307" s="47"/>
      <c r="Z307" s="47"/>
    </row>
    <row r="308" spans="6:26" ht="16.5">
      <c r="F308" s="47"/>
      <c r="G308" s="47"/>
      <c r="H308" s="47"/>
      <c r="I308" s="47"/>
      <c r="J308" s="47"/>
      <c r="K308" s="52"/>
      <c r="L308" s="47"/>
      <c r="S308" s="46"/>
      <c r="T308" s="47"/>
      <c r="U308" s="47"/>
      <c r="V308" s="47"/>
      <c r="W308" s="47"/>
      <c r="X308" s="48"/>
      <c r="Y308" s="47"/>
      <c r="Z308" s="47"/>
    </row>
    <row r="309" spans="6:26" ht="16.5">
      <c r="F309" s="47"/>
      <c r="G309" s="47"/>
      <c r="H309" s="47"/>
      <c r="I309" s="47"/>
      <c r="J309" s="47"/>
      <c r="K309" s="52"/>
      <c r="L309" s="47"/>
      <c r="S309" s="46"/>
      <c r="T309" s="47"/>
      <c r="U309" s="47"/>
      <c r="V309" s="47"/>
      <c r="W309" s="47"/>
      <c r="X309" s="48"/>
      <c r="Y309" s="47"/>
      <c r="Z309" s="47"/>
    </row>
    <row r="310" spans="6:26" ht="16.5">
      <c r="F310" s="47"/>
      <c r="G310" s="47"/>
      <c r="H310" s="47"/>
      <c r="I310" s="47"/>
      <c r="J310" s="47"/>
      <c r="K310" s="52"/>
      <c r="L310" s="47"/>
      <c r="S310" s="46"/>
      <c r="T310" s="47"/>
      <c r="U310" s="47"/>
      <c r="V310" s="47"/>
      <c r="W310" s="47"/>
      <c r="X310" s="48"/>
      <c r="Y310" s="47"/>
      <c r="Z310" s="47"/>
    </row>
    <row r="311" spans="6:26" ht="16.5">
      <c r="F311" s="47"/>
      <c r="G311" s="47"/>
      <c r="H311" s="47"/>
      <c r="I311" s="47"/>
      <c r="J311" s="47"/>
      <c r="K311" s="52"/>
      <c r="L311" s="47"/>
      <c r="S311" s="46"/>
      <c r="T311" s="47"/>
      <c r="U311" s="47"/>
      <c r="V311" s="47"/>
      <c r="W311" s="47"/>
      <c r="X311" s="48"/>
      <c r="Y311" s="47"/>
      <c r="Z311" s="47"/>
    </row>
    <row r="312" spans="6:26" ht="16.5">
      <c r="F312" s="47"/>
      <c r="G312" s="47"/>
      <c r="H312" s="47"/>
      <c r="I312" s="47"/>
      <c r="J312" s="47"/>
      <c r="K312" s="52"/>
      <c r="L312" s="47"/>
      <c r="S312" s="46"/>
      <c r="T312" s="47"/>
      <c r="U312" s="47"/>
      <c r="V312" s="47"/>
      <c r="W312" s="47"/>
      <c r="X312" s="48"/>
      <c r="Y312" s="47"/>
      <c r="Z312" s="47"/>
    </row>
    <row r="313" spans="6:26" ht="16.5">
      <c r="F313" s="47"/>
      <c r="G313" s="47"/>
      <c r="H313" s="47"/>
      <c r="I313" s="47"/>
      <c r="J313" s="47"/>
      <c r="K313" s="52"/>
      <c r="L313" s="47"/>
      <c r="S313" s="46"/>
      <c r="T313" s="47"/>
      <c r="U313" s="47"/>
      <c r="V313" s="47"/>
      <c r="W313" s="47"/>
      <c r="X313" s="48"/>
      <c r="Y313" s="47"/>
      <c r="Z313" s="47"/>
    </row>
    <row r="314" spans="6:26" ht="16.5">
      <c r="F314" s="47"/>
      <c r="G314" s="47"/>
      <c r="H314" s="47"/>
      <c r="I314" s="47"/>
      <c r="J314" s="47"/>
      <c r="K314" s="52"/>
      <c r="L314" s="47"/>
      <c r="S314" s="46"/>
      <c r="T314" s="47"/>
      <c r="U314" s="47"/>
      <c r="V314" s="47"/>
      <c r="W314" s="47"/>
      <c r="X314" s="48"/>
      <c r="Y314" s="47"/>
      <c r="Z314" s="47"/>
    </row>
    <row r="315" spans="6:26" ht="16.5">
      <c r="F315" s="47"/>
      <c r="G315" s="47"/>
      <c r="H315" s="47"/>
      <c r="I315" s="47"/>
      <c r="J315" s="47"/>
      <c r="K315" s="52"/>
      <c r="L315" s="47"/>
      <c r="S315" s="46"/>
      <c r="T315" s="47"/>
      <c r="U315" s="47"/>
      <c r="V315" s="47"/>
      <c r="W315" s="47"/>
      <c r="X315" s="48"/>
      <c r="Y315" s="47"/>
      <c r="Z315" s="47"/>
    </row>
    <row r="316" spans="6:26" ht="16.5">
      <c r="F316" s="47"/>
      <c r="G316" s="47"/>
      <c r="H316" s="47"/>
      <c r="I316" s="47"/>
      <c r="J316" s="47"/>
      <c r="K316" s="52"/>
      <c r="L316" s="47"/>
      <c r="S316" s="46"/>
      <c r="T316" s="47"/>
      <c r="U316" s="47"/>
      <c r="V316" s="47"/>
      <c r="W316" s="47"/>
      <c r="X316" s="48"/>
      <c r="Y316" s="47"/>
      <c r="Z316" s="47"/>
    </row>
    <row r="317" spans="6:26" ht="16.5">
      <c r="F317" s="47"/>
      <c r="G317" s="47"/>
      <c r="H317" s="47"/>
      <c r="I317" s="47"/>
      <c r="J317" s="47"/>
      <c r="K317" s="52"/>
      <c r="L317" s="47"/>
      <c r="S317" s="46"/>
      <c r="T317" s="47"/>
      <c r="U317" s="47"/>
      <c r="V317" s="47"/>
      <c r="W317" s="47"/>
      <c r="X317" s="48"/>
      <c r="Y317" s="47"/>
      <c r="Z317" s="47"/>
    </row>
    <row r="318" spans="6:26" ht="16.5">
      <c r="F318" s="47"/>
      <c r="G318" s="47"/>
      <c r="H318" s="47"/>
      <c r="I318" s="47"/>
      <c r="J318" s="47"/>
      <c r="K318" s="52"/>
      <c r="L318" s="47"/>
      <c r="S318" s="46"/>
      <c r="T318" s="47"/>
      <c r="U318" s="47"/>
      <c r="V318" s="47"/>
      <c r="W318" s="47"/>
      <c r="X318" s="48"/>
      <c r="Y318" s="47"/>
      <c r="Z318" s="47"/>
    </row>
    <row r="319" spans="6:26" ht="16.5">
      <c r="F319" s="47"/>
      <c r="G319" s="47"/>
      <c r="H319" s="47"/>
      <c r="I319" s="47"/>
      <c r="J319" s="47"/>
      <c r="K319" s="52"/>
      <c r="L319" s="47"/>
      <c r="S319" s="46"/>
      <c r="T319" s="47"/>
      <c r="U319" s="47"/>
      <c r="V319" s="47"/>
      <c r="W319" s="47"/>
      <c r="X319" s="48"/>
      <c r="Y319" s="47"/>
      <c r="Z319" s="47"/>
    </row>
    <row r="320" spans="6:26" ht="16.5">
      <c r="F320" s="47"/>
      <c r="G320" s="47"/>
      <c r="H320" s="47"/>
      <c r="I320" s="47"/>
      <c r="J320" s="47"/>
      <c r="K320" s="52"/>
      <c r="L320" s="47"/>
      <c r="S320" s="46"/>
      <c r="T320" s="47"/>
      <c r="U320" s="47"/>
      <c r="V320" s="47"/>
      <c r="W320" s="47"/>
      <c r="X320" s="48"/>
      <c r="Y320" s="47"/>
      <c r="Z320" s="47"/>
    </row>
    <row r="321" spans="6:26" ht="16.5">
      <c r="F321" s="47"/>
      <c r="G321" s="47"/>
      <c r="H321" s="47"/>
      <c r="I321" s="47"/>
      <c r="J321" s="47"/>
      <c r="K321" s="52"/>
      <c r="L321" s="47"/>
      <c r="S321" s="46"/>
      <c r="T321" s="47"/>
      <c r="U321" s="47"/>
      <c r="V321" s="47"/>
      <c r="W321" s="47"/>
      <c r="X321" s="48"/>
      <c r="Y321" s="47"/>
      <c r="Z321" s="47"/>
    </row>
    <row r="322" spans="6:26" ht="16.5">
      <c r="F322" s="47"/>
      <c r="G322" s="47"/>
      <c r="H322" s="47"/>
      <c r="I322" s="47"/>
      <c r="J322" s="47"/>
      <c r="K322" s="52"/>
      <c r="L322" s="47"/>
      <c r="S322" s="46"/>
      <c r="T322" s="47"/>
      <c r="U322" s="47"/>
      <c r="V322" s="47"/>
      <c r="W322" s="47"/>
      <c r="X322" s="48"/>
      <c r="Y322" s="47"/>
      <c r="Z322" s="47"/>
    </row>
    <row r="323" spans="6:26" ht="16.5">
      <c r="F323" s="47"/>
      <c r="G323" s="47"/>
      <c r="H323" s="47"/>
      <c r="I323" s="47"/>
      <c r="J323" s="47"/>
      <c r="K323" s="52"/>
      <c r="L323" s="47"/>
      <c r="S323" s="46"/>
      <c r="T323" s="47"/>
      <c r="U323" s="47"/>
      <c r="V323" s="47"/>
      <c r="W323" s="47"/>
      <c r="X323" s="48"/>
      <c r="Y323" s="47"/>
      <c r="Z323" s="47"/>
    </row>
    <row r="324" spans="6:26" ht="16.5">
      <c r="F324" s="47"/>
      <c r="G324" s="47"/>
      <c r="H324" s="47"/>
      <c r="I324" s="47"/>
      <c r="J324" s="47"/>
      <c r="K324" s="52"/>
      <c r="L324" s="47"/>
      <c r="S324" s="46"/>
      <c r="T324" s="47"/>
      <c r="U324" s="47"/>
      <c r="V324" s="47"/>
      <c r="W324" s="47"/>
      <c r="X324" s="48"/>
      <c r="Y324" s="47"/>
      <c r="Z324" s="47"/>
    </row>
    <row r="325" spans="6:26" ht="16.5">
      <c r="F325" s="47"/>
      <c r="G325" s="47"/>
      <c r="H325" s="47"/>
      <c r="I325" s="47"/>
      <c r="J325" s="47"/>
      <c r="K325" s="52"/>
      <c r="L325" s="47"/>
      <c r="S325" s="46"/>
      <c r="T325" s="47"/>
      <c r="U325" s="47"/>
      <c r="V325" s="47"/>
      <c r="W325" s="47"/>
      <c r="X325" s="48"/>
      <c r="Y325" s="47"/>
      <c r="Z325" s="47"/>
    </row>
    <row r="326" spans="6:26" ht="16.5">
      <c r="F326" s="47"/>
      <c r="G326" s="47"/>
      <c r="H326" s="47"/>
      <c r="I326" s="47"/>
      <c r="J326" s="47"/>
      <c r="K326" s="52"/>
      <c r="L326" s="47"/>
      <c r="S326" s="46"/>
      <c r="T326" s="47"/>
      <c r="U326" s="47"/>
      <c r="V326" s="47"/>
      <c r="W326" s="47"/>
      <c r="X326" s="48"/>
      <c r="Y326" s="47"/>
      <c r="Z326" s="47"/>
    </row>
    <row r="327" spans="6:26" ht="16.5">
      <c r="F327" s="47"/>
      <c r="G327" s="47"/>
      <c r="H327" s="47"/>
      <c r="I327" s="47"/>
      <c r="J327" s="47"/>
      <c r="K327" s="52"/>
      <c r="L327" s="47"/>
      <c r="S327" s="46"/>
      <c r="T327" s="47"/>
      <c r="U327" s="47"/>
      <c r="V327" s="47"/>
      <c r="W327" s="47"/>
      <c r="X327" s="48"/>
      <c r="Y327" s="47"/>
      <c r="Z327" s="47"/>
    </row>
    <row r="328" spans="6:26" ht="16.5">
      <c r="F328" s="47"/>
      <c r="G328" s="47"/>
      <c r="H328" s="47"/>
      <c r="I328" s="47"/>
      <c r="J328" s="47"/>
      <c r="K328" s="52"/>
      <c r="L328" s="47"/>
      <c r="S328" s="46"/>
      <c r="T328" s="47"/>
      <c r="U328" s="47"/>
      <c r="V328" s="47"/>
      <c r="W328" s="47"/>
      <c r="X328" s="48"/>
      <c r="Y328" s="47"/>
      <c r="Z328" s="47"/>
    </row>
    <row r="329" spans="6:26" ht="16.5">
      <c r="F329" s="47"/>
      <c r="G329" s="47"/>
      <c r="H329" s="47"/>
      <c r="I329" s="47"/>
      <c r="J329" s="47"/>
      <c r="K329" s="52"/>
      <c r="L329" s="47"/>
      <c r="S329" s="46"/>
      <c r="T329" s="47"/>
      <c r="U329" s="47"/>
      <c r="V329" s="47"/>
      <c r="W329" s="47"/>
      <c r="X329" s="48"/>
      <c r="Y329" s="47"/>
      <c r="Z329" s="47"/>
    </row>
    <row r="330" spans="6:26" ht="16.5">
      <c r="F330" s="47"/>
      <c r="G330" s="47"/>
      <c r="H330" s="47"/>
      <c r="I330" s="47"/>
      <c r="J330" s="47"/>
      <c r="K330" s="52"/>
      <c r="L330" s="47"/>
      <c r="S330" s="46"/>
      <c r="T330" s="47"/>
      <c r="U330" s="47"/>
      <c r="V330" s="47"/>
      <c r="W330" s="47"/>
      <c r="X330" s="48"/>
      <c r="Y330" s="47"/>
      <c r="Z330" s="47"/>
    </row>
    <row r="331" spans="6:26" ht="16.5">
      <c r="F331" s="47"/>
      <c r="G331" s="47"/>
      <c r="H331" s="47"/>
      <c r="I331" s="47"/>
      <c r="J331" s="47"/>
      <c r="K331" s="52"/>
      <c r="L331" s="47"/>
      <c r="S331" s="46"/>
      <c r="T331" s="47"/>
      <c r="U331" s="47"/>
      <c r="V331" s="47"/>
      <c r="W331" s="47"/>
      <c r="X331" s="48"/>
      <c r="Y331" s="47"/>
      <c r="Z331" s="47"/>
    </row>
    <row r="332" spans="6:26" ht="16.5">
      <c r="F332" s="47"/>
      <c r="G332" s="47"/>
      <c r="H332" s="47"/>
      <c r="I332" s="47"/>
      <c r="J332" s="47"/>
      <c r="K332" s="52"/>
      <c r="L332" s="47"/>
      <c r="S332" s="46"/>
      <c r="T332" s="47"/>
      <c r="U332" s="47"/>
      <c r="V332" s="47"/>
      <c r="W332" s="47"/>
      <c r="X332" s="48"/>
      <c r="Y332" s="47"/>
      <c r="Z332" s="47"/>
    </row>
    <row r="333" spans="6:26" ht="16.5">
      <c r="F333" s="47"/>
      <c r="G333" s="47"/>
      <c r="H333" s="47"/>
      <c r="I333" s="47"/>
      <c r="J333" s="47"/>
      <c r="K333" s="52"/>
      <c r="L333" s="47"/>
      <c r="S333" s="46"/>
      <c r="T333" s="47"/>
      <c r="U333" s="47"/>
      <c r="V333" s="47"/>
      <c r="W333" s="47"/>
      <c r="X333" s="48"/>
      <c r="Y333" s="47"/>
      <c r="Z333" s="47"/>
    </row>
    <row r="334" spans="6:26" ht="16.5">
      <c r="F334" s="47"/>
      <c r="G334" s="47"/>
      <c r="H334" s="47"/>
      <c r="I334" s="47"/>
      <c r="J334" s="47"/>
      <c r="K334" s="52"/>
      <c r="L334" s="47"/>
      <c r="S334" s="46"/>
      <c r="T334" s="47"/>
      <c r="U334" s="47"/>
      <c r="V334" s="47"/>
      <c r="W334" s="47"/>
      <c r="X334" s="48"/>
      <c r="Y334" s="47"/>
      <c r="Z334" s="47"/>
    </row>
    <row r="335" spans="6:26" ht="16.5">
      <c r="F335" s="47"/>
      <c r="G335" s="47"/>
      <c r="H335" s="47"/>
      <c r="I335" s="47"/>
      <c r="J335" s="47"/>
      <c r="K335" s="52"/>
      <c r="L335" s="47"/>
      <c r="S335" s="46"/>
      <c r="T335" s="47"/>
      <c r="U335" s="47"/>
      <c r="V335" s="47"/>
      <c r="W335" s="47"/>
      <c r="X335" s="48"/>
      <c r="Y335" s="47"/>
      <c r="Z335" s="47"/>
    </row>
    <row r="336" spans="6:26" ht="16.5">
      <c r="F336" s="47"/>
      <c r="G336" s="47"/>
      <c r="H336" s="47"/>
      <c r="I336" s="47"/>
      <c r="J336" s="47"/>
      <c r="K336" s="52"/>
      <c r="L336" s="47"/>
      <c r="S336" s="46"/>
      <c r="T336" s="47"/>
      <c r="U336" s="47"/>
      <c r="V336" s="47"/>
      <c r="W336" s="47"/>
      <c r="X336" s="48"/>
      <c r="Y336" s="47"/>
      <c r="Z336" s="47"/>
    </row>
    <row r="337" spans="6:26" ht="16.5">
      <c r="F337" s="47"/>
      <c r="G337" s="47"/>
      <c r="H337" s="47"/>
      <c r="I337" s="47"/>
      <c r="J337" s="47"/>
      <c r="K337" s="52"/>
      <c r="L337" s="47"/>
      <c r="S337" s="46"/>
      <c r="T337" s="47"/>
      <c r="U337" s="47"/>
      <c r="V337" s="47"/>
      <c r="W337" s="47"/>
      <c r="X337" s="48"/>
      <c r="Y337" s="47"/>
      <c r="Z337" s="47"/>
    </row>
    <row r="338" spans="6:26" ht="16.5">
      <c r="F338" s="47"/>
      <c r="G338" s="47"/>
      <c r="H338" s="47"/>
      <c r="I338" s="47"/>
      <c r="J338" s="47"/>
      <c r="K338" s="52"/>
      <c r="L338" s="47"/>
      <c r="S338" s="46"/>
      <c r="T338" s="47"/>
      <c r="U338" s="47"/>
      <c r="V338" s="47"/>
      <c r="W338" s="47"/>
      <c r="X338" s="48"/>
      <c r="Y338" s="47"/>
      <c r="Z338" s="47"/>
    </row>
    <row r="339" spans="6:26" ht="16.5">
      <c r="F339" s="47"/>
      <c r="G339" s="47"/>
      <c r="H339" s="47"/>
      <c r="I339" s="47"/>
      <c r="J339" s="47"/>
      <c r="K339" s="52"/>
      <c r="L339" s="47"/>
      <c r="S339" s="46"/>
      <c r="T339" s="47"/>
      <c r="U339" s="47"/>
      <c r="V339" s="47"/>
      <c r="W339" s="47"/>
      <c r="X339" s="48"/>
      <c r="Y339" s="47"/>
      <c r="Z339" s="47"/>
    </row>
    <row r="340" spans="6:26" ht="16.5">
      <c r="F340" s="47"/>
      <c r="G340" s="47"/>
      <c r="H340" s="47"/>
      <c r="I340" s="47"/>
      <c r="J340" s="47"/>
      <c r="K340" s="52"/>
      <c r="L340" s="47"/>
      <c r="S340" s="46"/>
      <c r="T340" s="47"/>
      <c r="U340" s="47"/>
      <c r="V340" s="47"/>
      <c r="W340" s="47"/>
      <c r="X340" s="48"/>
      <c r="Y340" s="47"/>
      <c r="Z340" s="47"/>
    </row>
    <row r="341" spans="6:26" ht="16.5">
      <c r="F341" s="47"/>
      <c r="G341" s="47"/>
      <c r="H341" s="47"/>
      <c r="I341" s="47"/>
      <c r="J341" s="47"/>
      <c r="K341" s="52"/>
      <c r="L341" s="47"/>
      <c r="S341" s="46"/>
      <c r="T341" s="47"/>
      <c r="U341" s="47"/>
      <c r="V341" s="47"/>
      <c r="W341" s="47"/>
      <c r="X341" s="48"/>
      <c r="Y341" s="47"/>
      <c r="Z341" s="47"/>
    </row>
    <row r="342" spans="6:26" ht="16.5">
      <c r="F342" s="47"/>
      <c r="G342" s="47"/>
      <c r="H342" s="47"/>
      <c r="I342" s="47"/>
      <c r="J342" s="47"/>
      <c r="K342" s="52"/>
      <c r="L342" s="47"/>
      <c r="S342" s="46"/>
      <c r="T342" s="47"/>
      <c r="U342" s="47"/>
      <c r="V342" s="47"/>
      <c r="W342" s="47"/>
      <c r="X342" s="48"/>
      <c r="Y342" s="47"/>
      <c r="Z342" s="47"/>
    </row>
    <row r="343" spans="6:26" ht="16.5">
      <c r="F343" s="47"/>
      <c r="G343" s="47"/>
      <c r="H343" s="47"/>
      <c r="I343" s="47"/>
      <c r="J343" s="47"/>
      <c r="K343" s="52"/>
      <c r="L343" s="47"/>
      <c r="S343" s="46"/>
      <c r="T343" s="47"/>
      <c r="U343" s="47"/>
      <c r="V343" s="47"/>
      <c r="W343" s="47"/>
      <c r="X343" s="48"/>
      <c r="Y343" s="47"/>
      <c r="Z343" s="47"/>
    </row>
    <row r="344" spans="6:26" ht="16.5">
      <c r="F344" s="47"/>
      <c r="G344" s="47"/>
      <c r="H344" s="47"/>
      <c r="I344" s="47"/>
      <c r="J344" s="47"/>
      <c r="K344" s="52"/>
      <c r="L344" s="47"/>
      <c r="S344" s="46"/>
      <c r="T344" s="47"/>
      <c r="U344" s="47"/>
      <c r="V344" s="47"/>
      <c r="W344" s="47"/>
      <c r="X344" s="48"/>
      <c r="Y344" s="47"/>
      <c r="Z344" s="47"/>
    </row>
    <row r="345" spans="6:26" ht="16.5">
      <c r="F345" s="47"/>
      <c r="G345" s="47"/>
      <c r="H345" s="47"/>
      <c r="I345" s="47"/>
      <c r="J345" s="47"/>
      <c r="K345" s="52"/>
      <c r="L345" s="47"/>
      <c r="S345" s="46"/>
      <c r="T345" s="47"/>
      <c r="U345" s="47"/>
      <c r="V345" s="47"/>
      <c r="W345" s="47"/>
      <c r="X345" s="48"/>
      <c r="Y345" s="47"/>
      <c r="Z345" s="47"/>
    </row>
    <row r="346" spans="6:26" ht="16.5">
      <c r="F346" s="47"/>
      <c r="G346" s="47"/>
      <c r="H346" s="47"/>
      <c r="I346" s="47"/>
      <c r="J346" s="47"/>
      <c r="K346" s="52"/>
      <c r="L346" s="47"/>
      <c r="S346" s="46"/>
      <c r="T346" s="47"/>
      <c r="U346" s="47"/>
      <c r="V346" s="47"/>
      <c r="W346" s="47"/>
      <c r="X346" s="48"/>
      <c r="Y346" s="47"/>
      <c r="Z346" s="47"/>
    </row>
    <row r="347" spans="6:26" ht="16.5">
      <c r="F347" s="47"/>
      <c r="G347" s="47"/>
      <c r="H347" s="47"/>
      <c r="I347" s="47"/>
      <c r="J347" s="47"/>
      <c r="K347" s="52"/>
      <c r="L347" s="47"/>
      <c r="S347" s="46"/>
      <c r="T347" s="47"/>
      <c r="U347" s="47"/>
      <c r="V347" s="47"/>
      <c r="W347" s="47"/>
      <c r="X347" s="48"/>
      <c r="Y347" s="47"/>
      <c r="Z347" s="47"/>
    </row>
    <row r="348" spans="6:26" ht="16.5">
      <c r="F348" s="47"/>
      <c r="G348" s="47"/>
      <c r="H348" s="47"/>
      <c r="I348" s="47"/>
      <c r="J348" s="47"/>
      <c r="K348" s="52"/>
      <c r="L348" s="47"/>
      <c r="S348" s="46"/>
      <c r="T348" s="47"/>
      <c r="U348" s="47"/>
      <c r="V348" s="47"/>
      <c r="W348" s="47"/>
      <c r="X348" s="48"/>
      <c r="Y348" s="47"/>
      <c r="Z348" s="47"/>
    </row>
    <row r="349" spans="6:26" ht="16.5">
      <c r="F349" s="47"/>
      <c r="G349" s="47"/>
      <c r="H349" s="47"/>
      <c r="I349" s="47"/>
      <c r="J349" s="47"/>
      <c r="K349" s="52"/>
      <c r="L349" s="47"/>
      <c r="S349" s="46"/>
      <c r="T349" s="47"/>
      <c r="U349" s="47"/>
      <c r="V349" s="47"/>
      <c r="W349" s="47"/>
      <c r="X349" s="48"/>
      <c r="Y349" s="47"/>
      <c r="Z349" s="47"/>
    </row>
    <row r="350" spans="6:26" ht="16.5">
      <c r="F350" s="47"/>
      <c r="G350" s="47"/>
      <c r="H350" s="47"/>
      <c r="I350" s="47"/>
      <c r="J350" s="47"/>
      <c r="K350" s="52"/>
      <c r="L350" s="47"/>
      <c r="S350" s="46"/>
      <c r="T350" s="47"/>
      <c r="U350" s="47"/>
      <c r="V350" s="47"/>
      <c r="W350" s="47"/>
      <c r="X350" s="48"/>
      <c r="Y350" s="47"/>
      <c r="Z350" s="47"/>
    </row>
    <row r="351" spans="6:26" ht="16.5">
      <c r="F351" s="47"/>
      <c r="G351" s="47"/>
      <c r="H351" s="47"/>
      <c r="I351" s="47"/>
      <c r="J351" s="47"/>
      <c r="K351" s="52"/>
      <c r="L351" s="47"/>
      <c r="S351" s="46"/>
      <c r="T351" s="47"/>
      <c r="U351" s="47"/>
      <c r="V351" s="47"/>
      <c r="W351" s="47"/>
      <c r="X351" s="48"/>
      <c r="Y351" s="47"/>
      <c r="Z351" s="47"/>
    </row>
    <row r="352" spans="6:26" ht="16.5">
      <c r="F352" s="47"/>
      <c r="G352" s="47"/>
      <c r="H352" s="47"/>
      <c r="I352" s="47"/>
      <c r="J352" s="47"/>
      <c r="K352" s="52"/>
      <c r="L352" s="47"/>
      <c r="S352" s="46"/>
      <c r="T352" s="47"/>
      <c r="U352" s="47"/>
      <c r="V352" s="47"/>
      <c r="W352" s="47"/>
      <c r="X352" s="48"/>
      <c r="Y352" s="47"/>
      <c r="Z352" s="47"/>
    </row>
    <row r="353" spans="6:26" ht="16.5">
      <c r="F353" s="47"/>
      <c r="G353" s="47"/>
      <c r="H353" s="47"/>
      <c r="I353" s="47"/>
      <c r="J353" s="47"/>
      <c r="K353" s="52"/>
      <c r="L353" s="47"/>
      <c r="S353" s="46"/>
      <c r="T353" s="47"/>
      <c r="U353" s="47"/>
      <c r="V353" s="47"/>
      <c r="W353" s="47"/>
      <c r="X353" s="48"/>
      <c r="Y353" s="47"/>
      <c r="Z353" s="47"/>
    </row>
    <row r="354" spans="6:26" ht="16.5">
      <c r="F354" s="47"/>
      <c r="G354" s="47"/>
      <c r="H354" s="47"/>
      <c r="I354" s="47"/>
      <c r="J354" s="47"/>
      <c r="K354" s="52"/>
      <c r="L354" s="47"/>
      <c r="S354" s="46"/>
      <c r="T354" s="47"/>
      <c r="U354" s="47"/>
      <c r="V354" s="47"/>
      <c r="W354" s="47"/>
      <c r="X354" s="48"/>
      <c r="Y354" s="47"/>
      <c r="Z354" s="47"/>
    </row>
    <row r="355" spans="6:26" ht="16.5">
      <c r="F355" s="47"/>
      <c r="G355" s="47"/>
      <c r="H355" s="47"/>
      <c r="I355" s="47"/>
      <c r="J355" s="47"/>
      <c r="K355" s="52"/>
      <c r="L355" s="47"/>
      <c r="S355" s="46"/>
      <c r="T355" s="47"/>
      <c r="U355" s="47"/>
      <c r="V355" s="47"/>
      <c r="W355" s="47"/>
      <c r="X355" s="48"/>
      <c r="Y355" s="47"/>
      <c r="Z355" s="47"/>
    </row>
    <row r="356" spans="6:26" ht="16.5">
      <c r="F356" s="47"/>
      <c r="G356" s="47"/>
      <c r="H356" s="47"/>
      <c r="I356" s="47"/>
      <c r="J356" s="47"/>
      <c r="K356" s="52"/>
      <c r="L356" s="47"/>
      <c r="S356" s="46"/>
      <c r="T356" s="47"/>
      <c r="U356" s="47"/>
      <c r="V356" s="47"/>
      <c r="W356" s="47"/>
      <c r="X356" s="48"/>
      <c r="Y356" s="47"/>
      <c r="Z356" s="47"/>
    </row>
    <row r="357" spans="6:26" ht="16.5">
      <c r="F357" s="47"/>
      <c r="G357" s="47"/>
      <c r="H357" s="47"/>
      <c r="I357" s="47"/>
      <c r="J357" s="47"/>
      <c r="K357" s="52"/>
      <c r="L357" s="47"/>
      <c r="S357" s="46"/>
      <c r="T357" s="47"/>
      <c r="U357" s="47"/>
      <c r="V357" s="47"/>
      <c r="W357" s="47"/>
      <c r="X357" s="48"/>
      <c r="Y357" s="47"/>
      <c r="Z357" s="47"/>
    </row>
    <row r="358" spans="6:26" ht="16.5">
      <c r="F358" s="47"/>
      <c r="G358" s="47"/>
      <c r="H358" s="47"/>
      <c r="I358" s="47"/>
      <c r="J358" s="47"/>
      <c r="K358" s="52"/>
      <c r="L358" s="47"/>
      <c r="S358" s="46"/>
      <c r="T358" s="47"/>
      <c r="U358" s="47"/>
      <c r="V358" s="47"/>
      <c r="W358" s="47"/>
      <c r="X358" s="48"/>
      <c r="Y358" s="47"/>
      <c r="Z358" s="47"/>
    </row>
    <row r="359" spans="6:26" ht="16.5">
      <c r="F359" s="47"/>
      <c r="G359" s="47"/>
      <c r="H359" s="47"/>
      <c r="I359" s="47"/>
      <c r="J359" s="47"/>
      <c r="K359" s="52"/>
      <c r="L359" s="47"/>
      <c r="S359" s="46"/>
      <c r="T359" s="47"/>
      <c r="U359" s="47"/>
      <c r="V359" s="47"/>
      <c r="W359" s="47"/>
      <c r="X359" s="48"/>
      <c r="Y359" s="47"/>
      <c r="Z359" s="47"/>
    </row>
    <row r="360" spans="6:26" ht="16.5">
      <c r="F360" s="47"/>
      <c r="G360" s="47"/>
      <c r="H360" s="47"/>
      <c r="I360" s="47"/>
      <c r="J360" s="47"/>
      <c r="K360" s="52"/>
      <c r="L360" s="47"/>
      <c r="S360" s="46"/>
      <c r="T360" s="47"/>
      <c r="U360" s="47"/>
      <c r="V360" s="47"/>
      <c r="W360" s="47"/>
      <c r="X360" s="48"/>
      <c r="Y360" s="47"/>
      <c r="Z360" s="47"/>
    </row>
    <row r="361" spans="6:26" ht="16.5">
      <c r="F361" s="47"/>
      <c r="G361" s="47"/>
      <c r="H361" s="47"/>
      <c r="I361" s="47"/>
      <c r="J361" s="47"/>
      <c r="K361" s="52"/>
      <c r="L361" s="47"/>
      <c r="S361" s="46"/>
      <c r="T361" s="47"/>
      <c r="U361" s="47"/>
      <c r="V361" s="47"/>
      <c r="W361" s="47"/>
      <c r="X361" s="48"/>
      <c r="Y361" s="47"/>
      <c r="Z361" s="47"/>
    </row>
    <row r="362" spans="6:26" ht="16.5">
      <c r="F362" s="47"/>
      <c r="G362" s="47"/>
      <c r="H362" s="47"/>
      <c r="I362" s="47"/>
      <c r="J362" s="47"/>
      <c r="K362" s="52"/>
      <c r="L362" s="47"/>
      <c r="S362" s="46"/>
      <c r="T362" s="47"/>
      <c r="U362" s="47"/>
      <c r="V362" s="47"/>
      <c r="W362" s="47"/>
      <c r="X362" s="48"/>
      <c r="Y362" s="47"/>
      <c r="Z362" s="47"/>
    </row>
    <row r="363" spans="6:26" ht="16.5">
      <c r="F363" s="47"/>
      <c r="G363" s="47"/>
      <c r="H363" s="47"/>
      <c r="I363" s="47"/>
      <c r="J363" s="47"/>
      <c r="K363" s="52"/>
      <c r="L363" s="47"/>
      <c r="S363" s="46"/>
      <c r="T363" s="47"/>
      <c r="U363" s="47"/>
      <c r="V363" s="47"/>
      <c r="W363" s="47"/>
      <c r="X363" s="48"/>
      <c r="Y363" s="47"/>
      <c r="Z363" s="47"/>
    </row>
    <row r="364" spans="6:26" ht="16.5">
      <c r="F364" s="47"/>
      <c r="G364" s="47"/>
      <c r="H364" s="47"/>
      <c r="I364" s="47"/>
      <c r="J364" s="47"/>
      <c r="K364" s="52"/>
      <c r="L364" s="47"/>
      <c r="S364" s="46"/>
      <c r="T364" s="47"/>
      <c r="U364" s="47"/>
      <c r="V364" s="47"/>
      <c r="W364" s="47"/>
      <c r="X364" s="48"/>
      <c r="Y364" s="47"/>
      <c r="Z364" s="47"/>
    </row>
    <row r="365" spans="6:26" ht="16.5">
      <c r="F365" s="47"/>
      <c r="G365" s="47"/>
      <c r="H365" s="47"/>
      <c r="I365" s="47"/>
      <c r="J365" s="47"/>
      <c r="K365" s="52"/>
      <c r="L365" s="47"/>
      <c r="S365" s="46"/>
      <c r="T365" s="47"/>
      <c r="U365" s="47"/>
      <c r="V365" s="47"/>
      <c r="W365" s="47"/>
      <c r="X365" s="48"/>
      <c r="Y365" s="47"/>
      <c r="Z365" s="47"/>
    </row>
    <row r="366" spans="6:26" ht="16.5">
      <c r="F366" s="47"/>
      <c r="G366" s="47"/>
      <c r="H366" s="47"/>
      <c r="I366" s="47"/>
      <c r="J366" s="47"/>
      <c r="K366" s="52"/>
      <c r="L366" s="47"/>
      <c r="S366" s="46"/>
      <c r="T366" s="47"/>
      <c r="U366" s="47"/>
      <c r="V366" s="47"/>
      <c r="W366" s="47"/>
      <c r="X366" s="48"/>
      <c r="Y366" s="47"/>
      <c r="Z366" s="47"/>
    </row>
    <row r="367" spans="6:26" ht="16.5">
      <c r="F367" s="47"/>
      <c r="G367" s="47"/>
      <c r="H367" s="47"/>
      <c r="I367" s="47"/>
      <c r="J367" s="47"/>
      <c r="K367" s="52"/>
      <c r="L367" s="47"/>
      <c r="S367" s="46"/>
      <c r="T367" s="47"/>
      <c r="U367" s="47"/>
      <c r="V367" s="47"/>
      <c r="W367" s="47"/>
      <c r="X367" s="48"/>
      <c r="Y367" s="47"/>
      <c r="Z367" s="47"/>
    </row>
    <row r="368" spans="6:26" ht="16.5">
      <c r="F368" s="47"/>
      <c r="G368" s="47"/>
      <c r="H368" s="47"/>
      <c r="I368" s="47"/>
      <c r="J368" s="47"/>
      <c r="K368" s="52"/>
      <c r="L368" s="47"/>
      <c r="S368" s="46"/>
      <c r="T368" s="47"/>
      <c r="U368" s="47"/>
      <c r="V368" s="47"/>
      <c r="W368" s="47"/>
      <c r="X368" s="48"/>
      <c r="Y368" s="47"/>
      <c r="Z368" s="47"/>
    </row>
    <row r="369" spans="6:26" ht="16.5">
      <c r="F369" s="47"/>
      <c r="G369" s="47"/>
      <c r="H369" s="47"/>
      <c r="I369" s="47"/>
      <c r="J369" s="47"/>
      <c r="K369" s="52"/>
      <c r="L369" s="47"/>
      <c r="S369" s="46"/>
      <c r="T369" s="47"/>
      <c r="U369" s="47"/>
      <c r="V369" s="47"/>
      <c r="W369" s="47"/>
      <c r="X369" s="48"/>
      <c r="Y369" s="47"/>
      <c r="Z369" s="47"/>
    </row>
    <row r="370" spans="6:26" ht="16.5">
      <c r="F370" s="47"/>
      <c r="G370" s="47"/>
      <c r="H370" s="47"/>
      <c r="I370" s="47"/>
      <c r="J370" s="47"/>
      <c r="K370" s="52"/>
      <c r="L370" s="47"/>
      <c r="S370" s="46"/>
      <c r="T370" s="47"/>
      <c r="U370" s="47"/>
      <c r="V370" s="47"/>
      <c r="W370" s="47"/>
      <c r="X370" s="48"/>
      <c r="Y370" s="47"/>
      <c r="Z370" s="47"/>
    </row>
    <row r="371" spans="6:26" ht="16.5">
      <c r="F371" s="47"/>
      <c r="G371" s="47"/>
      <c r="H371" s="47"/>
      <c r="I371" s="47"/>
      <c r="J371" s="47"/>
      <c r="K371" s="52"/>
      <c r="L371" s="47"/>
      <c r="S371" s="46"/>
      <c r="T371" s="47"/>
      <c r="U371" s="47"/>
      <c r="V371" s="47"/>
      <c r="W371" s="47"/>
      <c r="X371" s="48"/>
      <c r="Y371" s="47"/>
      <c r="Z371" s="47"/>
    </row>
    <row r="372" spans="6:26" ht="16.5">
      <c r="F372" s="47"/>
      <c r="G372" s="47"/>
      <c r="H372" s="47"/>
      <c r="I372" s="47"/>
      <c r="J372" s="47"/>
      <c r="K372" s="52"/>
      <c r="L372" s="47"/>
      <c r="S372" s="46"/>
      <c r="T372" s="47"/>
      <c r="U372" s="47"/>
      <c r="V372" s="47"/>
      <c r="W372" s="47"/>
      <c r="X372" s="48"/>
      <c r="Y372" s="47"/>
      <c r="Z372" s="47"/>
    </row>
    <row r="373" spans="6:26" ht="16.5">
      <c r="F373" s="47"/>
      <c r="G373" s="47"/>
      <c r="H373" s="47"/>
      <c r="I373" s="47"/>
      <c r="J373" s="47"/>
      <c r="K373" s="52"/>
      <c r="L373" s="47"/>
      <c r="S373" s="46"/>
      <c r="T373" s="47"/>
      <c r="U373" s="47"/>
      <c r="V373" s="47"/>
      <c r="W373" s="47"/>
      <c r="X373" s="48"/>
      <c r="Y373" s="47"/>
      <c r="Z373" s="47"/>
    </row>
    <row r="374" spans="6:26" ht="16.5">
      <c r="F374" s="47"/>
      <c r="G374" s="47"/>
      <c r="H374" s="47"/>
      <c r="I374" s="47"/>
      <c r="J374" s="47"/>
      <c r="K374" s="52"/>
      <c r="L374" s="47"/>
      <c r="S374" s="46"/>
      <c r="T374" s="47"/>
      <c r="U374" s="47"/>
      <c r="V374" s="47"/>
      <c r="W374" s="47"/>
      <c r="X374" s="48"/>
      <c r="Y374" s="47"/>
      <c r="Z374" s="47"/>
    </row>
    <row r="375" spans="6:26" ht="16.5">
      <c r="F375" s="47"/>
      <c r="G375" s="47"/>
      <c r="H375" s="47"/>
      <c r="I375" s="47"/>
      <c r="J375" s="47"/>
      <c r="K375" s="52"/>
      <c r="L375" s="47"/>
      <c r="S375" s="46"/>
      <c r="T375" s="47"/>
      <c r="U375" s="47"/>
      <c r="V375" s="47"/>
      <c r="W375" s="47"/>
      <c r="X375" s="48"/>
      <c r="Y375" s="47"/>
      <c r="Z375" s="47"/>
    </row>
    <row r="376" spans="6:26" ht="16.5">
      <c r="F376" s="47"/>
      <c r="G376" s="47"/>
      <c r="H376" s="47"/>
      <c r="I376" s="47"/>
      <c r="J376" s="47"/>
      <c r="K376" s="52"/>
      <c r="L376" s="47"/>
      <c r="S376" s="46"/>
      <c r="T376" s="47"/>
      <c r="U376" s="47"/>
      <c r="V376" s="47"/>
      <c r="W376" s="47"/>
      <c r="X376" s="48"/>
      <c r="Y376" s="47"/>
      <c r="Z376" s="47"/>
    </row>
    <row r="377" spans="6:26" ht="16.5">
      <c r="F377" s="47"/>
      <c r="G377" s="47"/>
      <c r="H377" s="47"/>
      <c r="I377" s="47"/>
      <c r="J377" s="47"/>
      <c r="K377" s="52"/>
      <c r="L377" s="47"/>
      <c r="S377" s="46"/>
      <c r="T377" s="47"/>
      <c r="U377" s="47"/>
      <c r="V377" s="47"/>
      <c r="W377" s="47"/>
      <c r="X377" s="48"/>
      <c r="Y377" s="47"/>
      <c r="Z377" s="47"/>
    </row>
    <row r="378" spans="19:26" ht="16.5">
      <c r="S378" s="46"/>
      <c r="T378" s="47"/>
      <c r="U378" s="47"/>
      <c r="V378" s="47"/>
      <c r="W378" s="47"/>
      <c r="X378" s="48"/>
      <c r="Y378" s="47"/>
      <c r="Z378" s="47"/>
    </row>
    <row r="379" spans="19:26" ht="16.5">
      <c r="S379" s="46"/>
      <c r="T379" s="47"/>
      <c r="U379" s="47"/>
      <c r="V379" s="47"/>
      <c r="W379" s="47"/>
      <c r="X379" s="48"/>
      <c r="Y379" s="47"/>
      <c r="Z379" s="47"/>
    </row>
    <row r="380" spans="19:26" ht="16.5">
      <c r="S380" s="46"/>
      <c r="T380" s="47"/>
      <c r="U380" s="47"/>
      <c r="V380" s="47"/>
      <c r="W380" s="47"/>
      <c r="X380" s="48"/>
      <c r="Y380" s="47"/>
      <c r="Z380" s="47"/>
    </row>
    <row r="381" spans="19:26" ht="16.5">
      <c r="S381" s="46"/>
      <c r="T381" s="47"/>
      <c r="U381" s="47"/>
      <c r="V381" s="47"/>
      <c r="W381" s="47"/>
      <c r="X381" s="48"/>
      <c r="Y381" s="47"/>
      <c r="Z381" s="47"/>
    </row>
    <row r="382" spans="19:26" ht="16.5">
      <c r="S382" s="46"/>
      <c r="T382" s="47"/>
      <c r="U382" s="47"/>
      <c r="V382" s="47"/>
      <c r="W382" s="47"/>
      <c r="X382" s="48"/>
      <c r="Y382" s="47"/>
      <c r="Z382" s="47"/>
    </row>
    <row r="383" spans="19:26" ht="16.5">
      <c r="S383" s="46"/>
      <c r="T383" s="47"/>
      <c r="U383" s="47"/>
      <c r="V383" s="47"/>
      <c r="W383" s="47"/>
      <c r="X383" s="48"/>
      <c r="Y383" s="47"/>
      <c r="Z383" s="47"/>
    </row>
    <row r="384" spans="19:26" ht="16.5">
      <c r="S384" s="46"/>
      <c r="T384" s="47"/>
      <c r="U384" s="47"/>
      <c r="V384" s="47"/>
      <c r="W384" s="47"/>
      <c r="X384" s="48"/>
      <c r="Y384" s="47"/>
      <c r="Z384" s="47"/>
    </row>
    <row r="385" spans="19:26" ht="16.5">
      <c r="S385" s="46"/>
      <c r="T385" s="47"/>
      <c r="U385" s="47"/>
      <c r="V385" s="47"/>
      <c r="W385" s="47"/>
      <c r="X385" s="48"/>
      <c r="Y385" s="47"/>
      <c r="Z385" s="47"/>
    </row>
    <row r="386" spans="19:26" ht="16.5">
      <c r="S386" s="46"/>
      <c r="T386" s="47"/>
      <c r="U386" s="47"/>
      <c r="V386" s="47"/>
      <c r="W386" s="47"/>
      <c r="X386" s="48"/>
      <c r="Y386" s="47"/>
      <c r="Z386" s="47"/>
    </row>
    <row r="387" spans="19:26" ht="16.5">
      <c r="S387" s="46"/>
      <c r="T387" s="47"/>
      <c r="U387" s="47"/>
      <c r="V387" s="47"/>
      <c r="W387" s="47"/>
      <c r="X387" s="48"/>
      <c r="Y387" s="47"/>
      <c r="Z387" s="47"/>
    </row>
    <row r="388" spans="19:26" ht="16.5">
      <c r="S388" s="46"/>
      <c r="T388" s="47"/>
      <c r="U388" s="47"/>
      <c r="V388" s="47"/>
      <c r="W388" s="47"/>
      <c r="X388" s="48"/>
      <c r="Y388" s="47"/>
      <c r="Z388" s="47"/>
    </row>
    <row r="389" spans="19:26" ht="16.5">
      <c r="S389" s="46"/>
      <c r="T389" s="47"/>
      <c r="U389" s="47"/>
      <c r="V389" s="47"/>
      <c r="W389" s="47"/>
      <c r="X389" s="48"/>
      <c r="Y389" s="47"/>
      <c r="Z389" s="47"/>
    </row>
    <row r="390" spans="19:26" ht="16.5">
      <c r="S390" s="46"/>
      <c r="T390" s="47"/>
      <c r="U390" s="47"/>
      <c r="V390" s="47"/>
      <c r="W390" s="47"/>
      <c r="X390" s="48"/>
      <c r="Y390" s="47"/>
      <c r="Z390" s="47"/>
    </row>
    <row r="391" spans="19:26" ht="16.5">
      <c r="S391" s="46"/>
      <c r="T391" s="47"/>
      <c r="U391" s="47"/>
      <c r="V391" s="47"/>
      <c r="W391" s="47"/>
      <c r="X391" s="48"/>
      <c r="Y391" s="47"/>
      <c r="Z391" s="47"/>
    </row>
    <row r="392" spans="19:26" ht="16.5">
      <c r="S392" s="46"/>
      <c r="T392" s="47"/>
      <c r="U392" s="47"/>
      <c r="V392" s="47"/>
      <c r="W392" s="47"/>
      <c r="X392" s="48"/>
      <c r="Y392" s="47"/>
      <c r="Z392" s="47"/>
    </row>
    <row r="393" spans="19:26" ht="16.5">
      <c r="S393" s="46"/>
      <c r="T393" s="47"/>
      <c r="U393" s="47"/>
      <c r="V393" s="47"/>
      <c r="W393" s="47"/>
      <c r="X393" s="48"/>
      <c r="Y393" s="47"/>
      <c r="Z393" s="47"/>
    </row>
    <row r="394" spans="19:26" ht="16.5">
      <c r="S394" s="46"/>
      <c r="T394" s="47"/>
      <c r="U394" s="47"/>
      <c r="V394" s="47"/>
      <c r="W394" s="47"/>
      <c r="X394" s="48"/>
      <c r="Y394" s="47"/>
      <c r="Z394" s="47"/>
    </row>
    <row r="395" spans="19:26" ht="16.5">
      <c r="S395" s="46"/>
      <c r="T395" s="47"/>
      <c r="U395" s="47"/>
      <c r="V395" s="47"/>
      <c r="W395" s="47"/>
      <c r="X395" s="48"/>
      <c r="Y395" s="47"/>
      <c r="Z395" s="47"/>
    </row>
    <row r="396" spans="19:26" ht="16.5">
      <c r="S396" s="46"/>
      <c r="T396" s="47"/>
      <c r="U396" s="47"/>
      <c r="V396" s="47"/>
      <c r="W396" s="47"/>
      <c r="X396" s="48"/>
      <c r="Y396" s="47"/>
      <c r="Z396" s="47"/>
    </row>
    <row r="397" spans="19:26" ht="16.5">
      <c r="S397" s="46"/>
      <c r="T397" s="47"/>
      <c r="U397" s="47"/>
      <c r="V397" s="47"/>
      <c r="W397" s="47"/>
      <c r="X397" s="48"/>
      <c r="Y397" s="47"/>
      <c r="Z397" s="47"/>
    </row>
  </sheetData>
  <sheetProtection/>
  <protectedRanges>
    <protectedRange sqref="BC6:BC85" name="範圍2_1"/>
  </protectedRanges>
  <mergeCells count="40">
    <mergeCell ref="AM97:AQ97"/>
    <mergeCell ref="AR97:AV97"/>
    <mergeCell ref="AR95:AV95"/>
    <mergeCell ref="AW95:AY95"/>
    <mergeCell ref="AC96:AG96"/>
    <mergeCell ref="AH96:AL96"/>
    <mergeCell ref="AM96:AQ96"/>
    <mergeCell ref="AR96:AV96"/>
    <mergeCell ref="AW97:AY97"/>
    <mergeCell ref="AW96:AY96"/>
    <mergeCell ref="A2:A3"/>
    <mergeCell ref="V97:W97"/>
    <mergeCell ref="X97:AB97"/>
    <mergeCell ref="AC97:AG97"/>
    <mergeCell ref="AH97:AL97"/>
    <mergeCell ref="AR89:AV89"/>
    <mergeCell ref="C92:Q93"/>
    <mergeCell ref="F95:J95"/>
    <mergeCell ref="K95:Q95"/>
    <mergeCell ref="X95:AB95"/>
    <mergeCell ref="AC95:AG95"/>
    <mergeCell ref="AH95:AL95"/>
    <mergeCell ref="V96:W96"/>
    <mergeCell ref="X96:AB96"/>
    <mergeCell ref="X2:AB2"/>
    <mergeCell ref="AC2:AG2"/>
    <mergeCell ref="AH2:AL2"/>
    <mergeCell ref="AR2:AV2"/>
    <mergeCell ref="AW2:BA2"/>
    <mergeCell ref="C89:Q91"/>
    <mergeCell ref="S89:W89"/>
    <mergeCell ref="X89:AB89"/>
    <mergeCell ref="AC89:AG89"/>
    <mergeCell ref="AH89:AL89"/>
    <mergeCell ref="B2:B3"/>
    <mergeCell ref="C2:C3"/>
    <mergeCell ref="D2:D3"/>
    <mergeCell ref="E2:E3"/>
    <mergeCell ref="F2:R2"/>
    <mergeCell ref="S2:W2"/>
  </mergeCells>
  <printOptions/>
  <pageMargins left="0.7" right="0.7" top="0.75" bottom="0.75" header="0.3" footer="0.3"/>
  <pageSetup fitToHeight="0" fitToWidth="1" horizontalDpi="600" verticalDpi="600" orientation="portrait" paperSize="8" scale="66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88"/>
  <sheetViews>
    <sheetView zoomScalePageLayoutView="0" workbookViewId="0" topLeftCell="A7">
      <selection activeCell="H71" sqref="H71"/>
    </sheetView>
  </sheetViews>
  <sheetFormatPr defaultColWidth="9.00390625" defaultRowHeight="16.5"/>
  <cols>
    <col min="1" max="1" width="5.625" style="14" customWidth="1"/>
    <col min="2" max="2" width="33.625" style="206" customWidth="1"/>
    <col min="3" max="3" width="7.50390625" style="14" customWidth="1"/>
    <col min="4" max="5" width="6.00390625" style="14" customWidth="1"/>
    <col min="6" max="6" width="5.75390625" style="14" customWidth="1"/>
    <col min="7" max="7" width="5.625" style="14" customWidth="1"/>
    <col min="8" max="8" width="5.875" style="14" customWidth="1"/>
    <col min="9" max="9" width="9.50390625" style="14" customWidth="1"/>
    <col min="10" max="10" width="60.375" style="5" customWidth="1"/>
    <col min="11" max="11" width="10.50390625" style="206" bestFit="1" customWidth="1"/>
    <col min="12" max="161" width="9.00390625" style="206" customWidth="1"/>
    <col min="162" max="16384" width="9.00390625" style="24" customWidth="1"/>
  </cols>
  <sheetData>
    <row r="1" spans="1:12" ht="27.75" customHeight="1">
      <c r="A1" s="270" t="s">
        <v>234</v>
      </c>
      <c r="B1" s="271"/>
      <c r="C1" s="271"/>
      <c r="D1" s="271"/>
      <c r="E1" s="271"/>
      <c r="F1" s="271"/>
      <c r="G1" s="271"/>
      <c r="H1" s="271"/>
      <c r="I1" s="271"/>
      <c r="J1" s="85"/>
      <c r="K1" s="205"/>
      <c r="L1" s="205"/>
    </row>
    <row r="2" spans="1:12" ht="34.5" customHeight="1">
      <c r="A2" s="207" t="s">
        <v>0</v>
      </c>
      <c r="B2" s="86" t="s">
        <v>1</v>
      </c>
      <c r="C2" s="86" t="s">
        <v>109</v>
      </c>
      <c r="D2" s="86" t="s">
        <v>28</v>
      </c>
      <c r="E2" s="86" t="s">
        <v>31</v>
      </c>
      <c r="F2" s="86" t="s">
        <v>32</v>
      </c>
      <c r="G2" s="86" t="s">
        <v>29</v>
      </c>
      <c r="H2" s="86" t="s">
        <v>82</v>
      </c>
      <c r="I2" s="207" t="s">
        <v>110</v>
      </c>
      <c r="J2" s="86" t="s">
        <v>77</v>
      </c>
      <c r="K2" s="208" t="s">
        <v>136</v>
      </c>
      <c r="L2" s="205"/>
    </row>
    <row r="3" spans="1:161" s="211" customFormat="1" ht="24.75" customHeight="1">
      <c r="A3" s="209">
        <v>1</v>
      </c>
      <c r="B3" s="210" t="s">
        <v>198</v>
      </c>
      <c r="C3" s="209"/>
      <c r="D3" s="209"/>
      <c r="E3" s="209"/>
      <c r="F3" s="209"/>
      <c r="G3" s="209"/>
      <c r="H3" s="209"/>
      <c r="I3" s="209"/>
      <c r="J3" s="89"/>
      <c r="K3" s="205"/>
      <c r="L3" s="205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</row>
    <row r="4" spans="1:12" ht="24.75" customHeight="1">
      <c r="A4" s="209">
        <v>2</v>
      </c>
      <c r="B4" s="210" t="s">
        <v>2</v>
      </c>
      <c r="C4" s="209">
        <v>0</v>
      </c>
      <c r="D4" s="209">
        <v>0</v>
      </c>
      <c r="E4" s="209">
        <v>0</v>
      </c>
      <c r="F4" s="209">
        <v>1</v>
      </c>
      <c r="G4" s="209">
        <v>0</v>
      </c>
      <c r="H4" s="209">
        <v>0</v>
      </c>
      <c r="I4" s="209">
        <f>SUM(C4:H4)</f>
        <v>1</v>
      </c>
      <c r="J4" s="89"/>
      <c r="K4" s="205"/>
      <c r="L4" s="205"/>
    </row>
    <row r="5" spans="1:161" s="211" customFormat="1" ht="24.75" customHeight="1">
      <c r="A5" s="209">
        <v>3</v>
      </c>
      <c r="B5" s="210" t="s">
        <v>3</v>
      </c>
      <c r="C5" s="209"/>
      <c r="D5" s="209"/>
      <c r="E5" s="209"/>
      <c r="F5" s="209"/>
      <c r="G5" s="209"/>
      <c r="H5" s="209"/>
      <c r="I5" s="209"/>
      <c r="J5" s="89"/>
      <c r="K5" s="205"/>
      <c r="L5" s="205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</row>
    <row r="6" spans="1:161" s="211" customFormat="1" ht="24.75" customHeight="1">
      <c r="A6" s="209">
        <v>4</v>
      </c>
      <c r="B6" s="210" t="s">
        <v>4</v>
      </c>
      <c r="C6" s="209">
        <v>0</v>
      </c>
      <c r="D6" s="209">
        <v>0</v>
      </c>
      <c r="E6" s="209">
        <v>1</v>
      </c>
      <c r="F6" s="209">
        <v>0</v>
      </c>
      <c r="G6" s="209">
        <v>0</v>
      </c>
      <c r="H6" s="209">
        <v>0</v>
      </c>
      <c r="I6" s="209">
        <f aca="true" t="shared" si="0" ref="I6:I68">SUM(C6:H6)</f>
        <v>1</v>
      </c>
      <c r="J6" s="89"/>
      <c r="K6" s="205"/>
      <c r="L6" s="205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</row>
    <row r="7" spans="1:161" s="211" customFormat="1" ht="24.75" customHeight="1">
      <c r="A7" s="212">
        <v>5</v>
      </c>
      <c r="B7" s="210" t="s">
        <v>5</v>
      </c>
      <c r="C7" s="213"/>
      <c r="D7" s="213"/>
      <c r="E7" s="213"/>
      <c r="F7" s="213"/>
      <c r="G7" s="213"/>
      <c r="H7" s="213"/>
      <c r="I7" s="209"/>
      <c r="J7" s="3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</row>
    <row r="8" spans="1:161" s="211" customFormat="1" ht="24.75" customHeight="1">
      <c r="A8" s="212">
        <v>6</v>
      </c>
      <c r="B8" s="210" t="s">
        <v>131</v>
      </c>
      <c r="C8" s="213">
        <v>0</v>
      </c>
      <c r="D8" s="213">
        <v>2</v>
      </c>
      <c r="E8" s="213">
        <v>0</v>
      </c>
      <c r="F8" s="213">
        <v>0</v>
      </c>
      <c r="G8" s="213">
        <v>0</v>
      </c>
      <c r="H8" s="213">
        <v>0</v>
      </c>
      <c r="I8" s="209">
        <f t="shared" si="0"/>
        <v>2</v>
      </c>
      <c r="J8" s="3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</row>
    <row r="9" spans="1:10" ht="24.75" customHeight="1">
      <c r="A9" s="212">
        <v>7</v>
      </c>
      <c r="B9" s="210" t="s">
        <v>132</v>
      </c>
      <c r="C9" s="213">
        <v>0</v>
      </c>
      <c r="D9" s="213">
        <v>0</v>
      </c>
      <c r="E9" s="213">
        <v>0</v>
      </c>
      <c r="F9" s="213">
        <v>0</v>
      </c>
      <c r="G9" s="213">
        <v>1</v>
      </c>
      <c r="H9" s="213">
        <v>0</v>
      </c>
      <c r="I9" s="209">
        <f t="shared" si="0"/>
        <v>1</v>
      </c>
      <c r="J9" s="36"/>
    </row>
    <row r="10" spans="1:161" s="211" customFormat="1" ht="24.75" customHeight="1">
      <c r="A10" s="212">
        <f>1+A9</f>
        <v>8</v>
      </c>
      <c r="B10" s="210" t="s">
        <v>6</v>
      </c>
      <c r="C10" s="213"/>
      <c r="D10" s="213"/>
      <c r="E10" s="213"/>
      <c r="F10" s="213"/>
      <c r="G10" s="213"/>
      <c r="H10" s="213"/>
      <c r="I10" s="209"/>
      <c r="J10" s="3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</row>
    <row r="11" spans="1:10" ht="24.75" customHeight="1">
      <c r="A11" s="212">
        <f aca="true" t="shared" si="1" ref="A11:A78">1+A10</f>
        <v>9</v>
      </c>
      <c r="B11" s="210" t="s">
        <v>7</v>
      </c>
      <c r="C11" s="213"/>
      <c r="D11" s="213"/>
      <c r="E11" s="213"/>
      <c r="F11" s="213"/>
      <c r="G11" s="213"/>
      <c r="H11" s="213"/>
      <c r="I11" s="209"/>
      <c r="J11" s="36"/>
    </row>
    <row r="12" spans="1:10" ht="24.75" customHeight="1">
      <c r="A12" s="212">
        <f t="shared" si="1"/>
        <v>10</v>
      </c>
      <c r="B12" s="210" t="s">
        <v>199</v>
      </c>
      <c r="C12" s="213">
        <v>0</v>
      </c>
      <c r="D12" s="213">
        <v>0</v>
      </c>
      <c r="E12" s="213">
        <v>1</v>
      </c>
      <c r="F12" s="213">
        <v>1</v>
      </c>
      <c r="G12" s="213">
        <v>0</v>
      </c>
      <c r="H12" s="213">
        <v>0</v>
      </c>
      <c r="I12" s="209">
        <f t="shared" si="0"/>
        <v>2</v>
      </c>
      <c r="J12" s="36"/>
    </row>
    <row r="13" spans="1:161" s="211" customFormat="1" ht="24.75" customHeight="1">
      <c r="A13" s="212">
        <f t="shared" si="1"/>
        <v>11</v>
      </c>
      <c r="B13" s="210" t="s">
        <v>200</v>
      </c>
      <c r="C13" s="213"/>
      <c r="D13" s="213"/>
      <c r="E13" s="213"/>
      <c r="F13" s="213"/>
      <c r="G13" s="213"/>
      <c r="H13" s="213"/>
      <c r="I13" s="209"/>
      <c r="J13" s="3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</row>
    <row r="14" spans="1:161" s="211" customFormat="1" ht="24.75" customHeight="1">
      <c r="A14" s="212">
        <f t="shared" si="1"/>
        <v>12</v>
      </c>
      <c r="B14" s="210" t="s">
        <v>8</v>
      </c>
      <c r="C14" s="213"/>
      <c r="D14" s="213"/>
      <c r="E14" s="213"/>
      <c r="F14" s="213"/>
      <c r="G14" s="213"/>
      <c r="H14" s="213"/>
      <c r="I14" s="209"/>
      <c r="J14" s="3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</row>
    <row r="15" spans="1:161" s="211" customFormat="1" ht="24.75" customHeight="1">
      <c r="A15" s="212">
        <f t="shared" si="1"/>
        <v>13</v>
      </c>
      <c r="B15" s="210" t="s">
        <v>201</v>
      </c>
      <c r="C15" s="213"/>
      <c r="D15" s="213"/>
      <c r="E15" s="213"/>
      <c r="F15" s="213"/>
      <c r="G15" s="213"/>
      <c r="H15" s="213"/>
      <c r="I15" s="209"/>
      <c r="J15" s="3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</row>
    <row r="16" spans="1:161" s="211" customFormat="1" ht="24.75" customHeight="1">
      <c r="A16" s="212">
        <f t="shared" si="1"/>
        <v>14</v>
      </c>
      <c r="B16" s="210" t="s">
        <v>202</v>
      </c>
      <c r="C16" s="213"/>
      <c r="D16" s="213"/>
      <c r="E16" s="213"/>
      <c r="F16" s="213"/>
      <c r="G16" s="213"/>
      <c r="H16" s="213"/>
      <c r="I16" s="209"/>
      <c r="J16" s="3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</row>
    <row r="17" spans="1:161" s="211" customFormat="1" ht="24.75" customHeight="1">
      <c r="A17" s="212">
        <f t="shared" si="1"/>
        <v>15</v>
      </c>
      <c r="B17" s="210" t="s">
        <v>9</v>
      </c>
      <c r="C17" s="213">
        <v>0</v>
      </c>
      <c r="D17" s="213">
        <v>0</v>
      </c>
      <c r="E17" s="213">
        <v>1</v>
      </c>
      <c r="F17" s="213">
        <v>0</v>
      </c>
      <c r="G17" s="213">
        <v>0</v>
      </c>
      <c r="H17" s="213">
        <v>0</v>
      </c>
      <c r="I17" s="209">
        <f t="shared" si="0"/>
        <v>1</v>
      </c>
      <c r="J17" s="3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</row>
    <row r="18" spans="1:10" ht="24.75" customHeight="1">
      <c r="A18" s="212">
        <f t="shared" si="1"/>
        <v>16</v>
      </c>
      <c r="B18" s="210" t="s">
        <v>10</v>
      </c>
      <c r="C18" s="213">
        <v>1</v>
      </c>
      <c r="D18" s="213">
        <v>0</v>
      </c>
      <c r="E18" s="213">
        <v>2</v>
      </c>
      <c r="F18" s="213">
        <v>3</v>
      </c>
      <c r="G18" s="213">
        <v>7</v>
      </c>
      <c r="H18" s="213">
        <v>1</v>
      </c>
      <c r="I18" s="209">
        <f t="shared" si="0"/>
        <v>14</v>
      </c>
      <c r="J18" s="36"/>
    </row>
    <row r="19" spans="1:161" s="211" customFormat="1" ht="24.75" customHeight="1">
      <c r="A19" s="212">
        <f t="shared" si="1"/>
        <v>17</v>
      </c>
      <c r="B19" s="210" t="s">
        <v>133</v>
      </c>
      <c r="C19" s="213"/>
      <c r="D19" s="213"/>
      <c r="E19" s="213"/>
      <c r="F19" s="213"/>
      <c r="G19" s="213"/>
      <c r="H19" s="213"/>
      <c r="I19" s="209"/>
      <c r="J19" s="3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</row>
    <row r="20" spans="1:161" s="211" customFormat="1" ht="24.75" customHeight="1">
      <c r="A20" s="212">
        <f t="shared" si="1"/>
        <v>18</v>
      </c>
      <c r="B20" s="210" t="s">
        <v>11</v>
      </c>
      <c r="C20" s="213"/>
      <c r="D20" s="213"/>
      <c r="E20" s="213"/>
      <c r="F20" s="213"/>
      <c r="G20" s="213"/>
      <c r="H20" s="213"/>
      <c r="I20" s="209"/>
      <c r="J20" s="3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</row>
    <row r="21" spans="1:10" ht="24.75" customHeight="1">
      <c r="A21" s="212">
        <f t="shared" si="1"/>
        <v>19</v>
      </c>
      <c r="B21" s="210" t="s">
        <v>12</v>
      </c>
      <c r="C21" s="213"/>
      <c r="D21" s="213"/>
      <c r="E21" s="213"/>
      <c r="F21" s="213"/>
      <c r="G21" s="213"/>
      <c r="H21" s="213"/>
      <c r="I21" s="209"/>
      <c r="J21" s="36"/>
    </row>
    <row r="22" spans="1:161" s="211" customFormat="1" ht="24.75" customHeight="1">
      <c r="A22" s="212">
        <f t="shared" si="1"/>
        <v>20</v>
      </c>
      <c r="B22" s="210" t="s">
        <v>203</v>
      </c>
      <c r="C22" s="213"/>
      <c r="D22" s="213"/>
      <c r="E22" s="213"/>
      <c r="F22" s="213"/>
      <c r="G22" s="213"/>
      <c r="H22" s="213"/>
      <c r="I22" s="209"/>
      <c r="J22" s="3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</row>
    <row r="23" spans="1:10" ht="24.75" customHeight="1">
      <c r="A23" s="212">
        <f t="shared" si="1"/>
        <v>21</v>
      </c>
      <c r="B23" s="210" t="s">
        <v>130</v>
      </c>
      <c r="C23" s="213"/>
      <c r="D23" s="213"/>
      <c r="E23" s="213"/>
      <c r="F23" s="213"/>
      <c r="G23" s="213"/>
      <c r="H23" s="213"/>
      <c r="I23" s="209"/>
      <c r="J23" s="36"/>
    </row>
    <row r="24" spans="1:10" ht="24.75" customHeight="1">
      <c r="A24" s="212">
        <f t="shared" si="1"/>
        <v>22</v>
      </c>
      <c r="B24" s="210" t="s">
        <v>134</v>
      </c>
      <c r="C24" s="213">
        <v>0</v>
      </c>
      <c r="D24" s="213">
        <v>1</v>
      </c>
      <c r="E24" s="213">
        <v>1</v>
      </c>
      <c r="F24" s="213">
        <v>0</v>
      </c>
      <c r="G24" s="213">
        <v>1</v>
      </c>
      <c r="H24" s="213">
        <v>0</v>
      </c>
      <c r="I24" s="209">
        <f>SUM(C24:H24)</f>
        <v>3</v>
      </c>
      <c r="J24" s="36"/>
    </row>
    <row r="25" spans="1:161" s="211" customFormat="1" ht="24.75" customHeight="1">
      <c r="A25" s="212">
        <f t="shared" si="1"/>
        <v>23</v>
      </c>
      <c r="B25" s="210" t="s">
        <v>13</v>
      </c>
      <c r="C25" s="213">
        <v>0</v>
      </c>
      <c r="D25" s="213">
        <v>1</v>
      </c>
      <c r="E25" s="213">
        <v>0</v>
      </c>
      <c r="F25" s="213">
        <v>0</v>
      </c>
      <c r="G25" s="213">
        <v>3</v>
      </c>
      <c r="H25" s="213">
        <v>0</v>
      </c>
      <c r="I25" s="209">
        <f t="shared" si="0"/>
        <v>4</v>
      </c>
      <c r="J25" s="3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</row>
    <row r="26" spans="1:10" ht="24.75" customHeight="1">
      <c r="A26" s="212">
        <f t="shared" si="1"/>
        <v>24</v>
      </c>
      <c r="B26" s="210" t="s">
        <v>204</v>
      </c>
      <c r="C26" s="213">
        <v>0</v>
      </c>
      <c r="D26" s="213">
        <v>0</v>
      </c>
      <c r="E26" s="213">
        <v>1</v>
      </c>
      <c r="F26" s="213">
        <v>0</v>
      </c>
      <c r="G26" s="213">
        <v>0</v>
      </c>
      <c r="H26" s="213">
        <v>0</v>
      </c>
      <c r="I26" s="209">
        <f t="shared" si="0"/>
        <v>1</v>
      </c>
      <c r="J26" s="36"/>
    </row>
    <row r="27" spans="1:10" ht="24.75" customHeight="1">
      <c r="A27" s="212">
        <f t="shared" si="1"/>
        <v>25</v>
      </c>
      <c r="B27" s="210" t="s">
        <v>14</v>
      </c>
      <c r="C27" s="213">
        <v>2</v>
      </c>
      <c r="D27" s="213">
        <v>2</v>
      </c>
      <c r="E27" s="213">
        <v>1</v>
      </c>
      <c r="F27" s="213">
        <v>2</v>
      </c>
      <c r="G27" s="213">
        <v>7</v>
      </c>
      <c r="H27" s="213">
        <v>2</v>
      </c>
      <c r="I27" s="209">
        <f t="shared" si="0"/>
        <v>16</v>
      </c>
      <c r="J27" s="36"/>
    </row>
    <row r="28" spans="1:161" s="211" customFormat="1" ht="24.75" customHeight="1">
      <c r="A28" s="212">
        <f t="shared" si="1"/>
        <v>26</v>
      </c>
      <c r="B28" s="210" t="s">
        <v>15</v>
      </c>
      <c r="C28" s="213">
        <v>4</v>
      </c>
      <c r="D28" s="213">
        <v>2</v>
      </c>
      <c r="E28" s="213">
        <v>0</v>
      </c>
      <c r="F28" s="213">
        <v>0</v>
      </c>
      <c r="G28" s="213">
        <v>0</v>
      </c>
      <c r="H28" s="213">
        <v>0</v>
      </c>
      <c r="I28" s="209">
        <f t="shared" si="0"/>
        <v>6</v>
      </c>
      <c r="J28" s="3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</row>
    <row r="29" spans="1:161" s="211" customFormat="1" ht="24.75" customHeight="1">
      <c r="A29" s="212">
        <f t="shared" si="1"/>
        <v>27</v>
      </c>
      <c r="B29" s="210" t="s">
        <v>16</v>
      </c>
      <c r="C29" s="213"/>
      <c r="D29" s="213"/>
      <c r="E29" s="213"/>
      <c r="F29" s="213"/>
      <c r="G29" s="213"/>
      <c r="H29" s="213"/>
      <c r="I29" s="209"/>
      <c r="J29" s="3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</row>
    <row r="30" spans="1:161" s="211" customFormat="1" ht="24.75" customHeight="1">
      <c r="A30" s="212">
        <f t="shared" si="1"/>
        <v>28</v>
      </c>
      <c r="B30" s="210" t="s">
        <v>17</v>
      </c>
      <c r="C30" s="213">
        <v>7</v>
      </c>
      <c r="D30" s="213">
        <v>5</v>
      </c>
      <c r="E30" s="213">
        <v>6</v>
      </c>
      <c r="F30" s="213">
        <v>6</v>
      </c>
      <c r="G30" s="213">
        <v>23</v>
      </c>
      <c r="H30" s="213">
        <v>1</v>
      </c>
      <c r="I30" s="209">
        <f t="shared" si="0"/>
        <v>48</v>
      </c>
      <c r="J30" s="3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</row>
    <row r="31" spans="1:161" s="211" customFormat="1" ht="24.75" customHeight="1">
      <c r="A31" s="212">
        <f t="shared" si="1"/>
        <v>29</v>
      </c>
      <c r="B31" s="210" t="s">
        <v>18</v>
      </c>
      <c r="C31" s="213">
        <v>3</v>
      </c>
      <c r="D31" s="213">
        <v>5</v>
      </c>
      <c r="E31" s="213">
        <v>6</v>
      </c>
      <c r="F31" s="213">
        <v>4</v>
      </c>
      <c r="G31" s="213">
        <v>12</v>
      </c>
      <c r="H31" s="213">
        <v>2</v>
      </c>
      <c r="I31" s="209">
        <f t="shared" si="0"/>
        <v>32</v>
      </c>
      <c r="J31" s="3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</row>
    <row r="32" spans="1:161" s="211" customFormat="1" ht="24.75" customHeight="1">
      <c r="A32" s="212">
        <f t="shared" si="1"/>
        <v>30</v>
      </c>
      <c r="B32" s="210" t="s">
        <v>19</v>
      </c>
      <c r="C32" s="213">
        <v>1</v>
      </c>
      <c r="D32" s="213">
        <v>4</v>
      </c>
      <c r="E32" s="213">
        <v>0</v>
      </c>
      <c r="F32" s="213">
        <v>1</v>
      </c>
      <c r="G32" s="213">
        <v>10</v>
      </c>
      <c r="H32" s="213">
        <v>1</v>
      </c>
      <c r="I32" s="209">
        <f t="shared" si="0"/>
        <v>17</v>
      </c>
      <c r="J32" s="3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</row>
    <row r="33" spans="1:161" s="211" customFormat="1" ht="24.75" customHeight="1">
      <c r="A33" s="212">
        <f t="shared" si="1"/>
        <v>31</v>
      </c>
      <c r="B33" s="210" t="s">
        <v>20</v>
      </c>
      <c r="C33" s="213">
        <v>8</v>
      </c>
      <c r="D33" s="213">
        <v>4</v>
      </c>
      <c r="E33" s="213">
        <v>8</v>
      </c>
      <c r="F33" s="213">
        <v>2</v>
      </c>
      <c r="G33" s="213">
        <v>25</v>
      </c>
      <c r="H33" s="213">
        <v>0</v>
      </c>
      <c r="I33" s="209">
        <f t="shared" si="0"/>
        <v>47</v>
      </c>
      <c r="J33" s="3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</row>
    <row r="34" spans="1:10" ht="24.75" customHeight="1">
      <c r="A34" s="212">
        <f t="shared" si="1"/>
        <v>32</v>
      </c>
      <c r="B34" s="210" t="s">
        <v>21</v>
      </c>
      <c r="C34" s="213">
        <v>11</v>
      </c>
      <c r="D34" s="213">
        <v>13</v>
      </c>
      <c r="E34" s="213">
        <v>5</v>
      </c>
      <c r="F34" s="213">
        <v>10</v>
      </c>
      <c r="G34" s="213">
        <v>25</v>
      </c>
      <c r="H34" s="213">
        <v>1</v>
      </c>
      <c r="I34" s="209">
        <f t="shared" si="0"/>
        <v>65</v>
      </c>
      <c r="J34" s="36"/>
    </row>
    <row r="35" spans="1:10" ht="24.75" customHeight="1">
      <c r="A35" s="212">
        <v>33</v>
      </c>
      <c r="B35" s="210" t="s">
        <v>205</v>
      </c>
      <c r="C35" s="213">
        <v>0</v>
      </c>
      <c r="D35" s="213">
        <v>1</v>
      </c>
      <c r="E35" s="213">
        <v>1</v>
      </c>
      <c r="F35" s="213">
        <v>2</v>
      </c>
      <c r="G35" s="213">
        <v>3</v>
      </c>
      <c r="H35" s="213">
        <v>0</v>
      </c>
      <c r="I35" s="209">
        <f t="shared" si="0"/>
        <v>7</v>
      </c>
      <c r="J35" s="36"/>
    </row>
    <row r="36" spans="1:161" s="211" customFormat="1" ht="24.75" customHeight="1">
      <c r="A36" s="212">
        <v>34</v>
      </c>
      <c r="B36" s="210" t="s">
        <v>206</v>
      </c>
      <c r="C36" s="213">
        <v>0</v>
      </c>
      <c r="D36" s="213">
        <v>0</v>
      </c>
      <c r="E36" s="213">
        <v>0</v>
      </c>
      <c r="F36" s="213">
        <v>0</v>
      </c>
      <c r="G36" s="213">
        <v>3</v>
      </c>
      <c r="H36" s="213">
        <v>0</v>
      </c>
      <c r="I36" s="209">
        <f t="shared" si="0"/>
        <v>3</v>
      </c>
      <c r="J36" s="3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</row>
    <row r="37" spans="1:161" s="211" customFormat="1" ht="24.75" customHeight="1">
      <c r="A37" s="212">
        <v>35</v>
      </c>
      <c r="B37" s="210" t="s">
        <v>188</v>
      </c>
      <c r="C37" s="213">
        <v>0</v>
      </c>
      <c r="D37" s="213">
        <v>0</v>
      </c>
      <c r="E37" s="213">
        <v>0</v>
      </c>
      <c r="F37" s="213">
        <v>1</v>
      </c>
      <c r="G37" s="213">
        <v>2</v>
      </c>
      <c r="H37" s="213">
        <v>0</v>
      </c>
      <c r="I37" s="209">
        <f t="shared" si="0"/>
        <v>3</v>
      </c>
      <c r="J37" s="3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</row>
    <row r="38" spans="1:161" s="211" customFormat="1" ht="24.75" customHeight="1">
      <c r="A38" s="212">
        <v>36</v>
      </c>
      <c r="B38" s="210" t="s">
        <v>207</v>
      </c>
      <c r="C38" s="213"/>
      <c r="D38" s="213"/>
      <c r="E38" s="213"/>
      <c r="F38" s="213"/>
      <c r="G38" s="213"/>
      <c r="H38" s="213"/>
      <c r="I38" s="209"/>
      <c r="J38" s="3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</row>
    <row r="39" spans="1:161" s="211" customFormat="1" ht="24.75" customHeight="1">
      <c r="A39" s="212">
        <v>37</v>
      </c>
      <c r="B39" s="210" t="s">
        <v>208</v>
      </c>
      <c r="C39" s="213"/>
      <c r="D39" s="213"/>
      <c r="E39" s="213"/>
      <c r="F39" s="213"/>
      <c r="G39" s="213"/>
      <c r="H39" s="213"/>
      <c r="I39" s="209"/>
      <c r="J39" s="3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</row>
    <row r="40" spans="1:161" s="211" customFormat="1" ht="24.75" customHeight="1">
      <c r="A40" s="212">
        <v>38</v>
      </c>
      <c r="B40" s="210" t="s">
        <v>22</v>
      </c>
      <c r="C40" s="213">
        <v>0</v>
      </c>
      <c r="D40" s="213">
        <v>1</v>
      </c>
      <c r="E40" s="213">
        <v>0</v>
      </c>
      <c r="F40" s="213">
        <v>0</v>
      </c>
      <c r="G40" s="213">
        <v>0</v>
      </c>
      <c r="H40" s="213">
        <v>0</v>
      </c>
      <c r="I40" s="209">
        <f t="shared" si="0"/>
        <v>1</v>
      </c>
      <c r="J40" s="3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</row>
    <row r="41" spans="1:161" s="211" customFormat="1" ht="24.75" customHeight="1">
      <c r="A41" s="212">
        <f t="shared" si="1"/>
        <v>39</v>
      </c>
      <c r="B41" s="210" t="s">
        <v>23</v>
      </c>
      <c r="C41" s="213"/>
      <c r="D41" s="213"/>
      <c r="E41" s="213"/>
      <c r="F41" s="213"/>
      <c r="G41" s="213"/>
      <c r="H41" s="213"/>
      <c r="I41" s="209"/>
      <c r="J41" s="3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</row>
    <row r="42" spans="1:161" s="211" customFormat="1" ht="24.75" customHeight="1">
      <c r="A42" s="212">
        <f t="shared" si="1"/>
        <v>40</v>
      </c>
      <c r="B42" s="210" t="s">
        <v>24</v>
      </c>
      <c r="C42" s="213">
        <v>0</v>
      </c>
      <c r="D42" s="213">
        <v>2</v>
      </c>
      <c r="E42" s="213">
        <v>1</v>
      </c>
      <c r="F42" s="213">
        <v>0</v>
      </c>
      <c r="G42" s="213">
        <v>12</v>
      </c>
      <c r="H42" s="213">
        <v>0</v>
      </c>
      <c r="I42" s="209">
        <f t="shared" si="0"/>
        <v>15</v>
      </c>
      <c r="J42" s="3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</row>
    <row r="43" spans="1:161" s="211" customFormat="1" ht="24.75" customHeight="1">
      <c r="A43" s="212">
        <f t="shared" si="1"/>
        <v>41</v>
      </c>
      <c r="B43" s="210" t="s">
        <v>209</v>
      </c>
      <c r="C43" s="213"/>
      <c r="D43" s="213"/>
      <c r="E43" s="213"/>
      <c r="F43" s="213"/>
      <c r="G43" s="213"/>
      <c r="H43" s="212"/>
      <c r="I43" s="209"/>
      <c r="J43" s="3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</row>
    <row r="44" spans="1:161" s="211" customFormat="1" ht="24.75" customHeight="1">
      <c r="A44" s="212">
        <f t="shared" si="1"/>
        <v>42</v>
      </c>
      <c r="B44" s="210" t="s">
        <v>210</v>
      </c>
      <c r="C44" s="213"/>
      <c r="D44" s="213"/>
      <c r="E44" s="213"/>
      <c r="F44" s="213"/>
      <c r="G44" s="213"/>
      <c r="H44" s="213"/>
      <c r="I44" s="209"/>
      <c r="J44" s="3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</row>
    <row r="45" spans="1:161" s="211" customFormat="1" ht="24.75" customHeight="1">
      <c r="A45" s="212">
        <f>1+A44</f>
        <v>43</v>
      </c>
      <c r="B45" s="210" t="s">
        <v>25</v>
      </c>
      <c r="C45" s="213">
        <v>0</v>
      </c>
      <c r="D45" s="213">
        <v>1</v>
      </c>
      <c r="E45" s="213">
        <v>1</v>
      </c>
      <c r="F45" s="213">
        <v>1</v>
      </c>
      <c r="G45" s="213">
        <v>9</v>
      </c>
      <c r="H45" s="213">
        <v>1</v>
      </c>
      <c r="I45" s="209">
        <f t="shared" si="0"/>
        <v>13</v>
      </c>
      <c r="J45" s="3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</row>
    <row r="46" spans="1:161" s="211" customFormat="1" ht="24.75" customHeight="1">
      <c r="A46" s="212">
        <f t="shared" si="1"/>
        <v>44</v>
      </c>
      <c r="B46" s="210" t="s">
        <v>26</v>
      </c>
      <c r="C46" s="213"/>
      <c r="D46" s="213"/>
      <c r="E46" s="213"/>
      <c r="F46" s="213"/>
      <c r="G46" s="213"/>
      <c r="H46" s="213"/>
      <c r="I46" s="209"/>
      <c r="J46" s="3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</row>
    <row r="47" spans="1:161" s="211" customFormat="1" ht="24.75" customHeight="1">
      <c r="A47" s="212">
        <f t="shared" si="1"/>
        <v>45</v>
      </c>
      <c r="B47" s="210" t="s">
        <v>211</v>
      </c>
      <c r="C47" s="213"/>
      <c r="D47" s="213"/>
      <c r="E47" s="213"/>
      <c r="F47" s="213"/>
      <c r="G47" s="213"/>
      <c r="H47" s="213"/>
      <c r="I47" s="209"/>
      <c r="J47" s="3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</row>
    <row r="48" spans="1:10" ht="24.75" customHeight="1">
      <c r="A48" s="212">
        <f t="shared" si="1"/>
        <v>46</v>
      </c>
      <c r="B48" s="210" t="s">
        <v>212</v>
      </c>
      <c r="C48" s="213">
        <v>0</v>
      </c>
      <c r="D48" s="213">
        <v>0</v>
      </c>
      <c r="E48" s="213">
        <v>1</v>
      </c>
      <c r="F48" s="213">
        <v>0</v>
      </c>
      <c r="G48" s="213">
        <v>0</v>
      </c>
      <c r="H48" s="213">
        <v>0</v>
      </c>
      <c r="I48" s="209">
        <f t="shared" si="0"/>
        <v>1</v>
      </c>
      <c r="J48" s="36"/>
    </row>
    <row r="49" spans="1:161" s="211" customFormat="1" ht="24.75" customHeight="1">
      <c r="A49" s="212">
        <f t="shared" si="1"/>
        <v>47</v>
      </c>
      <c r="B49" s="210" t="s">
        <v>213</v>
      </c>
      <c r="C49" s="213">
        <v>0</v>
      </c>
      <c r="D49" s="213">
        <v>1</v>
      </c>
      <c r="E49" s="213">
        <v>0</v>
      </c>
      <c r="F49" s="213">
        <v>0</v>
      </c>
      <c r="G49" s="213">
        <v>2</v>
      </c>
      <c r="H49" s="213">
        <v>0</v>
      </c>
      <c r="I49" s="209">
        <f t="shared" si="0"/>
        <v>3</v>
      </c>
      <c r="J49" s="3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</row>
    <row r="50" spans="1:10" ht="24.75" customHeight="1">
      <c r="A50" s="212">
        <f t="shared" si="1"/>
        <v>48</v>
      </c>
      <c r="B50" s="210" t="s">
        <v>214</v>
      </c>
      <c r="C50" s="213"/>
      <c r="D50" s="213"/>
      <c r="E50" s="213"/>
      <c r="F50" s="213"/>
      <c r="G50" s="213"/>
      <c r="H50" s="213"/>
      <c r="I50" s="209"/>
      <c r="J50" s="36"/>
    </row>
    <row r="51" spans="1:10" ht="24.75" customHeight="1">
      <c r="A51" s="212">
        <f t="shared" si="1"/>
        <v>49</v>
      </c>
      <c r="B51" s="210" t="s">
        <v>215</v>
      </c>
      <c r="C51" s="213">
        <v>1</v>
      </c>
      <c r="D51" s="213">
        <v>1</v>
      </c>
      <c r="E51" s="213">
        <v>1</v>
      </c>
      <c r="F51" s="213">
        <v>3</v>
      </c>
      <c r="G51" s="213">
        <v>5</v>
      </c>
      <c r="H51" s="213"/>
      <c r="I51" s="209">
        <f t="shared" si="0"/>
        <v>11</v>
      </c>
      <c r="J51" s="36"/>
    </row>
    <row r="52" spans="1:161" s="211" customFormat="1" ht="24.75" customHeight="1">
      <c r="A52" s="212">
        <f t="shared" si="1"/>
        <v>50</v>
      </c>
      <c r="B52" s="210" t="s">
        <v>216</v>
      </c>
      <c r="C52" s="213"/>
      <c r="D52" s="213"/>
      <c r="E52" s="213"/>
      <c r="F52" s="213"/>
      <c r="G52" s="213"/>
      <c r="H52" s="213"/>
      <c r="I52" s="209">
        <f t="shared" si="0"/>
        <v>0</v>
      </c>
      <c r="J52" s="3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</row>
    <row r="53" spans="1:10" ht="24.75" customHeight="1">
      <c r="A53" s="212">
        <f t="shared" si="1"/>
        <v>51</v>
      </c>
      <c r="B53" s="210" t="s">
        <v>217</v>
      </c>
      <c r="C53" s="213">
        <v>0</v>
      </c>
      <c r="D53" s="213">
        <v>1</v>
      </c>
      <c r="E53" s="213">
        <v>0</v>
      </c>
      <c r="F53" s="213">
        <v>0</v>
      </c>
      <c r="G53" s="213">
        <v>3</v>
      </c>
      <c r="H53" s="213">
        <v>0</v>
      </c>
      <c r="I53" s="209">
        <f t="shared" si="0"/>
        <v>4</v>
      </c>
      <c r="J53" s="36"/>
    </row>
    <row r="54" spans="1:161" s="211" customFormat="1" ht="24.75" customHeight="1">
      <c r="A54" s="212">
        <f t="shared" si="1"/>
        <v>52</v>
      </c>
      <c r="B54" s="210" t="s">
        <v>218</v>
      </c>
      <c r="C54" s="213">
        <v>0</v>
      </c>
      <c r="D54" s="213">
        <v>0</v>
      </c>
      <c r="E54" s="213">
        <v>0</v>
      </c>
      <c r="F54" s="213">
        <v>0</v>
      </c>
      <c r="G54" s="213">
        <v>3</v>
      </c>
      <c r="H54" s="213">
        <v>0</v>
      </c>
      <c r="I54" s="209">
        <f t="shared" si="0"/>
        <v>3</v>
      </c>
      <c r="J54" s="3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</row>
    <row r="55" spans="1:161" s="211" customFormat="1" ht="24.75" customHeight="1">
      <c r="A55" s="212">
        <f t="shared" si="1"/>
        <v>53</v>
      </c>
      <c r="B55" s="210" t="s">
        <v>219</v>
      </c>
      <c r="C55" s="213"/>
      <c r="D55" s="213"/>
      <c r="E55" s="213"/>
      <c r="F55" s="213"/>
      <c r="G55" s="213"/>
      <c r="H55" s="213"/>
      <c r="I55" s="209"/>
      <c r="J55" s="3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</row>
    <row r="56" spans="1:10" ht="24.75" customHeight="1">
      <c r="A56" s="212">
        <f t="shared" si="1"/>
        <v>54</v>
      </c>
      <c r="B56" s="210" t="s">
        <v>220</v>
      </c>
      <c r="C56" s="213"/>
      <c r="D56" s="213"/>
      <c r="E56" s="213"/>
      <c r="F56" s="213"/>
      <c r="G56" s="213"/>
      <c r="H56" s="213"/>
      <c r="I56" s="209"/>
      <c r="J56" s="37"/>
    </row>
    <row r="57" spans="1:10" ht="24.75" customHeight="1">
      <c r="A57" s="212">
        <f t="shared" si="1"/>
        <v>55</v>
      </c>
      <c r="B57" s="210" t="s">
        <v>221</v>
      </c>
      <c r="C57" s="213">
        <v>0</v>
      </c>
      <c r="D57" s="213">
        <v>0</v>
      </c>
      <c r="E57" s="213">
        <v>1</v>
      </c>
      <c r="F57" s="213">
        <v>0</v>
      </c>
      <c r="G57" s="213">
        <v>1</v>
      </c>
      <c r="H57" s="213">
        <v>0</v>
      </c>
      <c r="I57" s="209">
        <f t="shared" si="0"/>
        <v>2</v>
      </c>
      <c r="J57" s="36"/>
    </row>
    <row r="58" spans="1:161" s="211" customFormat="1" ht="24.75" customHeight="1">
      <c r="A58" s="212">
        <f t="shared" si="1"/>
        <v>56</v>
      </c>
      <c r="B58" s="210" t="s">
        <v>222</v>
      </c>
      <c r="C58" s="213">
        <v>0</v>
      </c>
      <c r="D58" s="213">
        <v>0</v>
      </c>
      <c r="E58" s="213">
        <v>0</v>
      </c>
      <c r="F58" s="213">
        <v>0</v>
      </c>
      <c r="G58" s="213">
        <v>1</v>
      </c>
      <c r="H58" s="213">
        <v>0</v>
      </c>
      <c r="I58" s="209">
        <f t="shared" si="0"/>
        <v>1</v>
      </c>
      <c r="J58" s="17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</row>
    <row r="59" spans="1:161" s="211" customFormat="1" ht="24.75" customHeight="1">
      <c r="A59" s="212">
        <f t="shared" si="1"/>
        <v>57</v>
      </c>
      <c r="B59" s="210" t="s">
        <v>223</v>
      </c>
      <c r="C59" s="213"/>
      <c r="D59" s="213"/>
      <c r="E59" s="213"/>
      <c r="F59" s="213"/>
      <c r="G59" s="213"/>
      <c r="H59" s="213"/>
      <c r="I59" s="209"/>
      <c r="J59" s="3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</row>
    <row r="60" spans="1:10" ht="24.75" customHeight="1">
      <c r="A60" s="212">
        <f t="shared" si="1"/>
        <v>58</v>
      </c>
      <c r="B60" s="210" t="s">
        <v>27</v>
      </c>
      <c r="C60" s="213">
        <v>0</v>
      </c>
      <c r="D60" s="213">
        <v>0</v>
      </c>
      <c r="E60" s="213">
        <v>0</v>
      </c>
      <c r="F60" s="213">
        <v>1</v>
      </c>
      <c r="G60" s="213">
        <v>1</v>
      </c>
      <c r="H60" s="213">
        <v>0</v>
      </c>
      <c r="I60" s="209">
        <f t="shared" si="0"/>
        <v>2</v>
      </c>
      <c r="J60" s="36"/>
    </row>
    <row r="61" spans="1:161" s="211" customFormat="1" ht="24.75" customHeight="1">
      <c r="A61" s="212">
        <f t="shared" si="1"/>
        <v>59</v>
      </c>
      <c r="B61" s="210" t="s">
        <v>224</v>
      </c>
      <c r="C61" s="213"/>
      <c r="D61" s="213"/>
      <c r="E61" s="213"/>
      <c r="F61" s="213"/>
      <c r="G61" s="213"/>
      <c r="H61" s="213"/>
      <c r="I61" s="209"/>
      <c r="J61" s="3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6"/>
      <c r="ES61" s="206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</row>
    <row r="62" spans="1:10" ht="24.75" customHeight="1">
      <c r="A62" s="212">
        <f t="shared" si="1"/>
        <v>60</v>
      </c>
      <c r="B62" s="210" t="s">
        <v>225</v>
      </c>
      <c r="C62" s="213">
        <v>25</v>
      </c>
      <c r="D62" s="213">
        <v>25</v>
      </c>
      <c r="E62" s="213">
        <v>25</v>
      </c>
      <c r="F62" s="213">
        <v>25</v>
      </c>
      <c r="G62" s="213">
        <v>25</v>
      </c>
      <c r="H62" s="213">
        <v>25</v>
      </c>
      <c r="I62" s="209">
        <f t="shared" si="0"/>
        <v>150</v>
      </c>
      <c r="J62" s="36"/>
    </row>
    <row r="63" spans="1:161" s="211" customFormat="1" ht="24.75" customHeight="1">
      <c r="A63" s="212">
        <f t="shared" si="1"/>
        <v>61</v>
      </c>
      <c r="B63" s="210" t="s">
        <v>81</v>
      </c>
      <c r="C63" s="213">
        <v>13</v>
      </c>
      <c r="D63" s="213">
        <v>24</v>
      </c>
      <c r="E63" s="213">
        <v>18</v>
      </c>
      <c r="F63" s="213">
        <v>11</v>
      </c>
      <c r="G63" s="213">
        <v>25</v>
      </c>
      <c r="H63" s="213">
        <v>11</v>
      </c>
      <c r="I63" s="209">
        <f t="shared" si="0"/>
        <v>102</v>
      </c>
      <c r="J63" s="3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</row>
    <row r="64" spans="1:10" ht="24.75" customHeight="1">
      <c r="A64" s="212">
        <f t="shared" si="1"/>
        <v>62</v>
      </c>
      <c r="B64" s="210" t="s">
        <v>226</v>
      </c>
      <c r="C64" s="213">
        <v>7</v>
      </c>
      <c r="D64" s="213">
        <v>16</v>
      </c>
      <c r="E64" s="213">
        <v>12</v>
      </c>
      <c r="F64" s="213">
        <v>18</v>
      </c>
      <c r="G64" s="213">
        <v>21</v>
      </c>
      <c r="H64" s="213">
        <v>6</v>
      </c>
      <c r="I64" s="209">
        <f t="shared" si="0"/>
        <v>80</v>
      </c>
      <c r="J64" s="36"/>
    </row>
    <row r="65" spans="1:10" ht="24.75" customHeight="1">
      <c r="A65" s="212">
        <f t="shared" si="1"/>
        <v>63</v>
      </c>
      <c r="B65" s="210" t="s">
        <v>227</v>
      </c>
      <c r="C65" s="213">
        <v>4</v>
      </c>
      <c r="D65" s="213">
        <v>9</v>
      </c>
      <c r="E65" s="213">
        <v>16</v>
      </c>
      <c r="F65" s="213">
        <v>6</v>
      </c>
      <c r="G65" s="213">
        <v>23</v>
      </c>
      <c r="H65" s="213">
        <v>1</v>
      </c>
      <c r="I65" s="209">
        <f t="shared" si="0"/>
        <v>59</v>
      </c>
      <c r="J65" s="36"/>
    </row>
    <row r="66" spans="1:10" ht="24.75" customHeight="1">
      <c r="A66" s="212">
        <f t="shared" si="1"/>
        <v>64</v>
      </c>
      <c r="B66" s="210" t="s">
        <v>228</v>
      </c>
      <c r="C66" s="213">
        <v>10</v>
      </c>
      <c r="D66" s="213">
        <v>16</v>
      </c>
      <c r="E66" s="213">
        <v>10</v>
      </c>
      <c r="F66" s="213">
        <v>11</v>
      </c>
      <c r="G66" s="213">
        <v>19</v>
      </c>
      <c r="H66" s="213">
        <v>1</v>
      </c>
      <c r="I66" s="209">
        <f t="shared" si="0"/>
        <v>67</v>
      </c>
      <c r="J66" s="36"/>
    </row>
    <row r="67" spans="1:10" ht="24.75" customHeight="1">
      <c r="A67" s="212">
        <f t="shared" si="1"/>
        <v>65</v>
      </c>
      <c r="B67" s="210" t="s">
        <v>61</v>
      </c>
      <c r="C67" s="213">
        <v>2</v>
      </c>
      <c r="D67" s="213">
        <v>9</v>
      </c>
      <c r="E67" s="213">
        <v>12</v>
      </c>
      <c r="F67" s="213">
        <v>13</v>
      </c>
      <c r="G67" s="213">
        <v>25</v>
      </c>
      <c r="H67" s="213">
        <v>5</v>
      </c>
      <c r="I67" s="209">
        <f t="shared" si="0"/>
        <v>66</v>
      </c>
      <c r="J67" s="36"/>
    </row>
    <row r="68" spans="1:10" ht="24.75" customHeight="1">
      <c r="A68" s="214">
        <f t="shared" si="1"/>
        <v>66</v>
      </c>
      <c r="B68" s="210" t="s">
        <v>69</v>
      </c>
      <c r="C68" s="215">
        <v>3</v>
      </c>
      <c r="D68" s="213">
        <v>1</v>
      </c>
      <c r="E68" s="213">
        <v>0</v>
      </c>
      <c r="F68" s="213">
        <v>2</v>
      </c>
      <c r="G68" s="213">
        <v>13</v>
      </c>
      <c r="H68" s="213">
        <v>0</v>
      </c>
      <c r="I68" s="209">
        <f t="shared" si="0"/>
        <v>19</v>
      </c>
      <c r="J68" s="36"/>
    </row>
    <row r="69" spans="1:10" ht="24.75" customHeight="1">
      <c r="A69" s="214">
        <f t="shared" si="1"/>
        <v>67</v>
      </c>
      <c r="B69" s="210" t="s">
        <v>62</v>
      </c>
      <c r="C69" s="215">
        <v>0</v>
      </c>
      <c r="D69" s="213">
        <v>1</v>
      </c>
      <c r="E69" s="213">
        <v>1</v>
      </c>
      <c r="F69" s="213">
        <v>4</v>
      </c>
      <c r="G69" s="213">
        <v>5</v>
      </c>
      <c r="H69" s="213">
        <v>0</v>
      </c>
      <c r="I69" s="209">
        <f aca="true" t="shared" si="2" ref="I69:I83">SUM(C69:H69)</f>
        <v>11</v>
      </c>
      <c r="J69" s="36"/>
    </row>
    <row r="70" spans="1:10" ht="24.75" customHeight="1">
      <c r="A70" s="212">
        <f t="shared" si="1"/>
        <v>68</v>
      </c>
      <c r="B70" s="210" t="s">
        <v>63</v>
      </c>
      <c r="C70" s="215">
        <v>2</v>
      </c>
      <c r="D70" s="213">
        <v>1</v>
      </c>
      <c r="E70" s="213">
        <v>1</v>
      </c>
      <c r="F70" s="213">
        <v>2</v>
      </c>
      <c r="G70" s="213">
        <v>0</v>
      </c>
      <c r="H70" s="213">
        <v>1</v>
      </c>
      <c r="I70" s="209">
        <f t="shared" si="2"/>
        <v>7</v>
      </c>
      <c r="J70" s="36"/>
    </row>
    <row r="71" spans="1:10" ht="24.75" customHeight="1">
      <c r="A71" s="212">
        <f t="shared" si="1"/>
        <v>69</v>
      </c>
      <c r="B71" s="210" t="s">
        <v>64</v>
      </c>
      <c r="C71" s="215">
        <v>25</v>
      </c>
      <c r="D71" s="213">
        <v>25</v>
      </c>
      <c r="E71" s="213">
        <v>25</v>
      </c>
      <c r="F71" s="213">
        <v>25</v>
      </c>
      <c r="G71" s="213">
        <v>25</v>
      </c>
      <c r="H71" s="213">
        <v>25</v>
      </c>
      <c r="I71" s="209">
        <f t="shared" si="2"/>
        <v>150</v>
      </c>
      <c r="J71" s="36"/>
    </row>
    <row r="72" spans="1:10" ht="24.75" customHeight="1">
      <c r="A72" s="212">
        <f t="shared" si="1"/>
        <v>70</v>
      </c>
      <c r="B72" s="210" t="s">
        <v>65</v>
      </c>
      <c r="C72" s="215">
        <v>12</v>
      </c>
      <c r="D72" s="213">
        <v>13</v>
      </c>
      <c r="E72" s="213">
        <v>13</v>
      </c>
      <c r="F72" s="213">
        <v>22</v>
      </c>
      <c r="G72" s="213">
        <v>22</v>
      </c>
      <c r="H72" s="213">
        <v>8</v>
      </c>
      <c r="I72" s="209">
        <f t="shared" si="2"/>
        <v>90</v>
      </c>
      <c r="J72" s="36"/>
    </row>
    <row r="73" spans="1:10" ht="24.75" customHeight="1">
      <c r="A73" s="212">
        <f t="shared" si="1"/>
        <v>71</v>
      </c>
      <c r="B73" s="210" t="s">
        <v>67</v>
      </c>
      <c r="C73" s="215">
        <v>18</v>
      </c>
      <c r="D73" s="213">
        <v>25</v>
      </c>
      <c r="E73" s="213">
        <v>15</v>
      </c>
      <c r="F73" s="213">
        <v>25</v>
      </c>
      <c r="G73" s="213">
        <v>25</v>
      </c>
      <c r="H73" s="213">
        <v>14</v>
      </c>
      <c r="I73" s="209">
        <f t="shared" si="2"/>
        <v>122</v>
      </c>
      <c r="J73" s="36"/>
    </row>
    <row r="74" spans="1:10" ht="24.75" customHeight="1">
      <c r="A74" s="212">
        <f t="shared" si="1"/>
        <v>72</v>
      </c>
      <c r="B74" s="210" t="s">
        <v>66</v>
      </c>
      <c r="C74" s="215">
        <v>5</v>
      </c>
      <c r="D74" s="213">
        <v>13</v>
      </c>
      <c r="E74" s="213">
        <v>13</v>
      </c>
      <c r="F74" s="213">
        <v>3</v>
      </c>
      <c r="G74" s="213">
        <v>25</v>
      </c>
      <c r="H74" s="213">
        <v>2</v>
      </c>
      <c r="I74" s="209">
        <f t="shared" si="2"/>
        <v>61</v>
      </c>
      <c r="J74" s="36"/>
    </row>
    <row r="75" spans="1:10" ht="24.75" customHeight="1">
      <c r="A75" s="212">
        <f t="shared" si="1"/>
        <v>73</v>
      </c>
      <c r="B75" s="210" t="s">
        <v>68</v>
      </c>
      <c r="C75" s="215">
        <v>3</v>
      </c>
      <c r="D75" s="213">
        <v>1</v>
      </c>
      <c r="E75" s="213">
        <v>1</v>
      </c>
      <c r="F75" s="213">
        <v>2</v>
      </c>
      <c r="G75" s="213">
        <v>2</v>
      </c>
      <c r="H75" s="213">
        <v>1</v>
      </c>
      <c r="I75" s="209">
        <f t="shared" si="2"/>
        <v>10</v>
      </c>
      <c r="J75" s="36"/>
    </row>
    <row r="76" spans="1:10" ht="24.75" customHeight="1">
      <c r="A76" s="212">
        <f t="shared" si="1"/>
        <v>74</v>
      </c>
      <c r="B76" s="210" t="s">
        <v>229</v>
      </c>
      <c r="C76" s="215">
        <v>0</v>
      </c>
      <c r="D76" s="213">
        <v>0</v>
      </c>
      <c r="E76" s="213">
        <v>1</v>
      </c>
      <c r="F76" s="213">
        <v>2</v>
      </c>
      <c r="G76" s="213">
        <v>20</v>
      </c>
      <c r="H76" s="213">
        <v>0</v>
      </c>
      <c r="I76" s="209">
        <f t="shared" si="2"/>
        <v>23</v>
      </c>
      <c r="J76" s="36"/>
    </row>
    <row r="77" spans="1:10" ht="24.75" customHeight="1">
      <c r="A77" s="212">
        <f t="shared" si="1"/>
        <v>75</v>
      </c>
      <c r="B77" s="210" t="s">
        <v>70</v>
      </c>
      <c r="C77" s="215">
        <v>3</v>
      </c>
      <c r="D77" s="213">
        <v>3</v>
      </c>
      <c r="E77" s="213">
        <v>0</v>
      </c>
      <c r="F77" s="213">
        <v>1</v>
      </c>
      <c r="G77" s="213">
        <v>6</v>
      </c>
      <c r="H77" s="213">
        <v>1</v>
      </c>
      <c r="I77" s="209">
        <f t="shared" si="2"/>
        <v>14</v>
      </c>
      <c r="J77" s="36"/>
    </row>
    <row r="78" spans="1:10" ht="24.75" customHeight="1">
      <c r="A78" s="212">
        <f t="shared" si="1"/>
        <v>76</v>
      </c>
      <c r="B78" s="210" t="s">
        <v>71</v>
      </c>
      <c r="C78" s="215">
        <v>0</v>
      </c>
      <c r="D78" s="213">
        <v>1</v>
      </c>
      <c r="E78" s="213">
        <v>2</v>
      </c>
      <c r="F78" s="213">
        <v>0</v>
      </c>
      <c r="G78" s="213">
        <v>3</v>
      </c>
      <c r="H78" s="213">
        <v>0</v>
      </c>
      <c r="I78" s="209">
        <f t="shared" si="2"/>
        <v>6</v>
      </c>
      <c r="J78" s="36"/>
    </row>
    <row r="79" spans="1:10" ht="24.75" customHeight="1">
      <c r="A79" s="212">
        <f aca="true" t="shared" si="3" ref="A79:A84">1+A78</f>
        <v>77</v>
      </c>
      <c r="B79" s="210" t="s">
        <v>230</v>
      </c>
      <c r="C79" s="215">
        <v>3</v>
      </c>
      <c r="D79" s="213">
        <v>1</v>
      </c>
      <c r="E79" s="213">
        <v>1</v>
      </c>
      <c r="F79" s="213">
        <v>4</v>
      </c>
      <c r="G79" s="213">
        <v>2</v>
      </c>
      <c r="H79" s="213">
        <v>1</v>
      </c>
      <c r="I79" s="209">
        <f t="shared" si="2"/>
        <v>12</v>
      </c>
      <c r="J79" s="36"/>
    </row>
    <row r="80" spans="1:10" ht="24.75" customHeight="1">
      <c r="A80" s="212">
        <f t="shared" si="3"/>
        <v>78</v>
      </c>
      <c r="B80" s="210" t="s">
        <v>231</v>
      </c>
      <c r="C80" s="215">
        <v>1</v>
      </c>
      <c r="D80" s="213">
        <v>2</v>
      </c>
      <c r="E80" s="213">
        <v>2</v>
      </c>
      <c r="F80" s="213">
        <v>5</v>
      </c>
      <c r="G80" s="213">
        <v>24</v>
      </c>
      <c r="H80" s="213">
        <v>0</v>
      </c>
      <c r="I80" s="209">
        <f t="shared" si="2"/>
        <v>34</v>
      </c>
      <c r="J80" s="36"/>
    </row>
    <row r="81" spans="1:10" ht="24.75" customHeight="1">
      <c r="A81" s="212">
        <f t="shared" si="3"/>
        <v>79</v>
      </c>
      <c r="B81" s="210" t="s">
        <v>232</v>
      </c>
      <c r="C81" s="215">
        <v>2</v>
      </c>
      <c r="D81" s="213">
        <v>7</v>
      </c>
      <c r="E81" s="213">
        <v>2</v>
      </c>
      <c r="F81" s="213">
        <v>1</v>
      </c>
      <c r="G81" s="213">
        <v>19</v>
      </c>
      <c r="H81" s="213">
        <v>0</v>
      </c>
      <c r="I81" s="209">
        <f t="shared" si="2"/>
        <v>31</v>
      </c>
      <c r="J81" s="36"/>
    </row>
    <row r="82" spans="1:10" ht="24.75" customHeight="1">
      <c r="A82" s="212">
        <f t="shared" si="3"/>
        <v>80</v>
      </c>
      <c r="B82" s="210" t="s">
        <v>233</v>
      </c>
      <c r="C82" s="215"/>
      <c r="D82" s="213"/>
      <c r="E82" s="213"/>
      <c r="F82" s="213"/>
      <c r="G82" s="213"/>
      <c r="H82" s="213"/>
      <c r="I82" s="209"/>
      <c r="J82" s="36"/>
    </row>
    <row r="83" spans="1:10" ht="24.75" customHeight="1">
      <c r="A83" s="212">
        <f t="shared" si="3"/>
        <v>81</v>
      </c>
      <c r="B83" s="210" t="s">
        <v>72</v>
      </c>
      <c r="C83" s="215">
        <v>0</v>
      </c>
      <c r="D83" s="213">
        <v>0</v>
      </c>
      <c r="E83" s="213">
        <v>1</v>
      </c>
      <c r="F83" s="213">
        <v>0</v>
      </c>
      <c r="G83" s="213">
        <v>0</v>
      </c>
      <c r="H83" s="213">
        <v>0</v>
      </c>
      <c r="I83" s="209">
        <f t="shared" si="2"/>
        <v>1</v>
      </c>
      <c r="J83" s="36"/>
    </row>
    <row r="84" spans="1:10" ht="24.75" customHeight="1">
      <c r="A84" s="212">
        <f t="shared" si="3"/>
        <v>82</v>
      </c>
      <c r="B84" s="210" t="s">
        <v>73</v>
      </c>
      <c r="C84" s="215"/>
      <c r="D84" s="213"/>
      <c r="E84" s="213"/>
      <c r="F84" s="213"/>
      <c r="G84" s="213"/>
      <c r="H84" s="213"/>
      <c r="I84" s="209"/>
      <c r="J84" s="36"/>
    </row>
    <row r="85" spans="1:10" ht="24.75" customHeight="1">
      <c r="A85" s="212"/>
      <c r="B85" s="175"/>
      <c r="C85" s="215"/>
      <c r="D85" s="213"/>
      <c r="E85" s="213"/>
      <c r="F85" s="213"/>
      <c r="G85" s="213"/>
      <c r="H85" s="213"/>
      <c r="I85" s="212"/>
      <c r="J85" s="36"/>
    </row>
    <row r="86" spans="1:10" s="219" customFormat="1" ht="26.25" customHeight="1">
      <c r="A86" s="216" t="s">
        <v>33</v>
      </c>
      <c r="B86" s="217"/>
      <c r="C86" s="218">
        <f>SUM(C3:C84)</f>
        <v>176</v>
      </c>
      <c r="D86" s="218">
        <f aca="true" t="shared" si="4" ref="D86:I86">SUM(D3:D84)</f>
        <v>240</v>
      </c>
      <c r="E86" s="218">
        <f t="shared" si="4"/>
        <v>210</v>
      </c>
      <c r="F86" s="218">
        <f t="shared" si="4"/>
        <v>220</v>
      </c>
      <c r="G86" s="218">
        <f t="shared" si="4"/>
        <v>488</v>
      </c>
      <c r="H86" s="218">
        <f t="shared" si="4"/>
        <v>111</v>
      </c>
      <c r="I86" s="218">
        <f t="shared" si="4"/>
        <v>1445</v>
      </c>
      <c r="J86" s="33"/>
    </row>
    <row r="87" spans="1:10" ht="21.75" customHeight="1">
      <c r="A87" s="272"/>
      <c r="B87" s="273"/>
      <c r="C87" s="220"/>
      <c r="D87" s="220"/>
      <c r="E87" s="220"/>
      <c r="F87" s="220"/>
      <c r="G87" s="220"/>
      <c r="H87" s="220"/>
      <c r="I87" s="220"/>
      <c r="J87" s="33"/>
    </row>
    <row r="88" spans="1:10" ht="25.5" customHeight="1">
      <c r="A88" s="274" t="s">
        <v>74</v>
      </c>
      <c r="B88" s="275"/>
      <c r="C88" s="170"/>
      <c r="D88" s="170"/>
      <c r="E88" s="170"/>
      <c r="F88" s="170"/>
      <c r="G88" s="170"/>
      <c r="H88" s="170"/>
      <c r="I88" s="170"/>
      <c r="J88" s="39"/>
    </row>
  </sheetData>
  <sheetProtection/>
  <protectedRanges>
    <protectedRange sqref="J3:J85" name="範圍2"/>
    <protectedRange sqref="C43:G43 C3:H42 C44:H85" name="範圍1"/>
  </protectedRanges>
  <mergeCells count="3">
    <mergeCell ref="A1:I1"/>
    <mergeCell ref="A87:B87"/>
    <mergeCell ref="A88:B88"/>
  </mergeCells>
  <printOptions/>
  <pageMargins left="0.7480314960629921" right="0.5511811023622047" top="0.5905511811023623" bottom="0.5905511811023623" header="0.31496062992125984" footer="0.5118110236220472"/>
  <pageSetup fitToHeight="0" fitToWidth="1" horizontalDpi="600" verticalDpi="600" orientation="portrait" paperSize="9" r:id="rId1"/>
  <headerFooter alignWithMargins="0"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T410"/>
  <sheetViews>
    <sheetView tabSelected="1" view="pageBreakPreview" zoomScaleNormal="90" zoomScaleSheetLayoutView="100" zoomScalePageLayoutView="0" workbookViewId="0" topLeftCell="A1">
      <pane xSplit="12" ySplit="9" topLeftCell="W76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B90" sqref="B90:Q92"/>
    </sheetView>
  </sheetViews>
  <sheetFormatPr defaultColWidth="9.00390625" defaultRowHeight="16.5"/>
  <cols>
    <col min="1" max="1" width="4.50390625" style="0" customWidth="1"/>
    <col min="2" max="2" width="42.75390625" style="0" customWidth="1"/>
    <col min="3" max="3" width="10.25390625" style="0" customWidth="1"/>
    <col min="4" max="4" width="13.125" style="0" customWidth="1"/>
    <col min="5" max="5" width="4.875" style="17" customWidth="1"/>
    <col min="6" max="6" width="4.875" style="18" customWidth="1"/>
    <col min="7" max="7" width="4.625" style="18" customWidth="1"/>
    <col min="8" max="8" width="4.875" style="18" customWidth="1"/>
    <col min="9" max="10" width="4.50390625" style="18" customWidth="1"/>
    <col min="11" max="11" width="5.50390625" style="19" customWidth="1"/>
    <col min="12" max="12" width="5.625" style="17" customWidth="1"/>
    <col min="13" max="13" width="5.75390625" style="18" customWidth="1"/>
    <col min="14" max="14" width="5.50390625" style="18" customWidth="1"/>
    <col min="15" max="15" width="5.625" style="18" customWidth="1"/>
    <col min="16" max="16" width="5.50390625" style="18" customWidth="1"/>
    <col min="17" max="17" width="7.625" style="0" customWidth="1"/>
    <col min="18" max="18" width="7.375" style="0" customWidth="1"/>
    <col min="19" max="19" width="3.625" style="20" customWidth="1"/>
    <col min="20" max="20" width="3.625" style="17" customWidth="1"/>
    <col min="21" max="21" width="4.375" style="18" customWidth="1"/>
    <col min="22" max="22" width="4.125" style="18" customWidth="1"/>
    <col min="23" max="23" width="4.125" style="47" customWidth="1"/>
    <col min="24" max="24" width="4.125" style="21" customWidth="1"/>
    <col min="25" max="25" width="3.875" style="17" customWidth="1"/>
    <col min="26" max="26" width="4.00390625" style="18" customWidth="1"/>
    <col min="27" max="27" width="4.75390625" style="18" customWidth="1"/>
    <col min="28" max="28" width="5.00390625" style="18" customWidth="1"/>
    <col min="29" max="29" width="3.625" style="19" customWidth="1"/>
    <col min="30" max="31" width="3.625" style="0" customWidth="1"/>
    <col min="32" max="32" width="3.625" style="2" customWidth="1"/>
    <col min="33" max="33" width="4.25390625" style="1" customWidth="1"/>
    <col min="34" max="35" width="4.125" style="0" customWidth="1"/>
    <col min="36" max="36" width="4.00390625" style="0" customWidth="1"/>
    <col min="37" max="37" width="4.125" style="0" customWidth="1"/>
    <col min="38" max="38" width="4.50390625" style="0" customWidth="1"/>
    <col min="39" max="39" width="4.375" style="12" customWidth="1"/>
    <col min="40" max="40" width="4.125" style="12" customWidth="1"/>
    <col min="41" max="41" width="3.875" style="12" customWidth="1"/>
    <col min="42" max="42" width="4.625" style="114" customWidth="1"/>
    <col min="43" max="43" width="5.125" style="119" customWidth="1"/>
    <col min="44" max="46" width="3.625" style="0" customWidth="1"/>
    <col min="47" max="47" width="5.00390625" style="0" customWidth="1"/>
    <col min="48" max="48" width="5.625" style="0" customWidth="1"/>
    <col min="49" max="49" width="4.625" style="0" customWidth="1"/>
    <col min="50" max="50" width="4.375" style="0" customWidth="1"/>
    <col min="51" max="53" width="4.625" style="0" hidden="1" customWidth="1"/>
    <col min="54" max="69" width="4.625" style="0" customWidth="1"/>
  </cols>
  <sheetData>
    <row r="1" spans="1:53" s="24" customFormat="1" ht="31.5" customHeight="1">
      <c r="A1" s="132"/>
      <c r="B1" s="132"/>
      <c r="C1" s="133" t="s">
        <v>236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2"/>
      <c r="R1" s="134"/>
      <c r="S1" s="134"/>
      <c r="T1" s="134"/>
      <c r="U1" s="135"/>
      <c r="V1" s="135"/>
      <c r="W1" s="136"/>
      <c r="X1" s="135"/>
      <c r="Y1" s="135"/>
      <c r="Z1" s="135"/>
      <c r="AA1" s="135"/>
      <c r="AB1" s="135"/>
      <c r="AC1" s="135"/>
      <c r="AD1" s="135"/>
      <c r="AE1" s="135"/>
      <c r="AF1" s="135"/>
      <c r="AG1" s="136"/>
      <c r="AH1" s="132"/>
      <c r="AI1" s="132"/>
      <c r="AJ1" s="132"/>
      <c r="AK1" s="132"/>
      <c r="AL1" s="132"/>
      <c r="AM1" s="137"/>
      <c r="AN1" s="137"/>
      <c r="AO1" s="137"/>
      <c r="AP1" s="138"/>
      <c r="AQ1" s="139"/>
      <c r="AR1" s="132"/>
      <c r="AS1" s="132"/>
      <c r="AT1" s="132"/>
      <c r="AU1" s="132"/>
      <c r="AV1" s="132"/>
      <c r="AW1" s="59"/>
      <c r="AX1" s="59"/>
      <c r="AY1" s="59"/>
      <c r="AZ1" s="59"/>
      <c r="BA1" s="59"/>
    </row>
    <row r="2" spans="1:53" s="22" customFormat="1" ht="27.75" customHeight="1">
      <c r="A2" s="292" t="s">
        <v>0</v>
      </c>
      <c r="B2" s="294" t="s">
        <v>142</v>
      </c>
      <c r="C2" s="289" t="s">
        <v>60</v>
      </c>
      <c r="D2" s="297" t="s">
        <v>141</v>
      </c>
      <c r="E2" s="278" t="s">
        <v>48</v>
      </c>
      <c r="F2" s="279"/>
      <c r="G2" s="279"/>
      <c r="H2" s="279"/>
      <c r="I2" s="279"/>
      <c r="J2" s="241"/>
      <c r="K2" s="278" t="s">
        <v>38</v>
      </c>
      <c r="L2" s="279"/>
      <c r="M2" s="279"/>
      <c r="N2" s="279"/>
      <c r="O2" s="279"/>
      <c r="P2" s="279"/>
      <c r="Q2" s="279"/>
      <c r="R2" s="280"/>
      <c r="S2" s="278" t="s">
        <v>113</v>
      </c>
      <c r="T2" s="287"/>
      <c r="U2" s="287"/>
      <c r="V2" s="287"/>
      <c r="W2" s="291"/>
      <c r="X2" s="278" t="s">
        <v>43</v>
      </c>
      <c r="Y2" s="287"/>
      <c r="Z2" s="287"/>
      <c r="AA2" s="287"/>
      <c r="AB2" s="291"/>
      <c r="AC2" s="278" t="s">
        <v>44</v>
      </c>
      <c r="AD2" s="287"/>
      <c r="AE2" s="287"/>
      <c r="AF2" s="287"/>
      <c r="AG2" s="291"/>
      <c r="AH2" s="278" t="s">
        <v>45</v>
      </c>
      <c r="AI2" s="287"/>
      <c r="AJ2" s="287"/>
      <c r="AK2" s="287"/>
      <c r="AL2" s="291"/>
      <c r="AM2" s="286" t="s">
        <v>83</v>
      </c>
      <c r="AN2" s="287"/>
      <c r="AO2" s="287"/>
      <c r="AP2" s="287"/>
      <c r="AQ2" s="288"/>
      <c r="AR2" s="296" t="s">
        <v>84</v>
      </c>
      <c r="AS2" s="279"/>
      <c r="AT2" s="279"/>
      <c r="AU2" s="279"/>
      <c r="AV2" s="280"/>
      <c r="AW2" s="283"/>
      <c r="AX2" s="283"/>
      <c r="AY2" s="283"/>
      <c r="AZ2" s="283"/>
      <c r="BA2" s="283"/>
    </row>
    <row r="3" spans="1:53" s="22" customFormat="1" ht="70.5" customHeight="1">
      <c r="A3" s="293"/>
      <c r="B3" s="295"/>
      <c r="C3" s="290"/>
      <c r="D3" s="298"/>
      <c r="E3" s="141" t="s">
        <v>55</v>
      </c>
      <c r="F3" s="141" t="s">
        <v>56</v>
      </c>
      <c r="G3" s="141" t="s">
        <v>57</v>
      </c>
      <c r="H3" s="141" t="s">
        <v>87</v>
      </c>
      <c r="I3" s="141" t="s">
        <v>89</v>
      </c>
      <c r="J3" s="181" t="s">
        <v>240</v>
      </c>
      <c r="K3" s="141" t="s">
        <v>138</v>
      </c>
      <c r="L3" s="141" t="s">
        <v>36</v>
      </c>
      <c r="M3" s="141" t="s">
        <v>41</v>
      </c>
      <c r="N3" s="141" t="s">
        <v>46</v>
      </c>
      <c r="O3" s="141" t="s">
        <v>37</v>
      </c>
      <c r="P3" s="141" t="s">
        <v>85</v>
      </c>
      <c r="Q3" s="142" t="s">
        <v>47</v>
      </c>
      <c r="R3" s="181" t="s">
        <v>137</v>
      </c>
      <c r="S3" s="143">
        <v>1</v>
      </c>
      <c r="T3" s="143">
        <v>2</v>
      </c>
      <c r="U3" s="143">
        <v>3</v>
      </c>
      <c r="V3" s="141" t="s">
        <v>87</v>
      </c>
      <c r="W3" s="144" t="s">
        <v>89</v>
      </c>
      <c r="X3" s="140">
        <v>1</v>
      </c>
      <c r="Y3" s="143">
        <v>2</v>
      </c>
      <c r="Z3" s="143">
        <v>3</v>
      </c>
      <c r="AA3" s="141" t="s">
        <v>87</v>
      </c>
      <c r="AB3" s="145" t="s">
        <v>89</v>
      </c>
      <c r="AC3" s="140">
        <v>1</v>
      </c>
      <c r="AD3" s="143">
        <v>2</v>
      </c>
      <c r="AE3" s="143">
        <v>3</v>
      </c>
      <c r="AF3" s="141" t="s">
        <v>87</v>
      </c>
      <c r="AG3" s="144" t="s">
        <v>89</v>
      </c>
      <c r="AH3" s="140">
        <v>1</v>
      </c>
      <c r="AI3" s="143">
        <v>2</v>
      </c>
      <c r="AJ3" s="143">
        <v>3</v>
      </c>
      <c r="AK3" s="141" t="s">
        <v>87</v>
      </c>
      <c r="AL3" s="145" t="s">
        <v>89</v>
      </c>
      <c r="AM3" s="140">
        <v>1</v>
      </c>
      <c r="AN3" s="143">
        <v>2</v>
      </c>
      <c r="AO3" s="143">
        <v>3</v>
      </c>
      <c r="AP3" s="142" t="s">
        <v>87</v>
      </c>
      <c r="AQ3" s="144" t="s">
        <v>89</v>
      </c>
      <c r="AR3" s="146">
        <v>1</v>
      </c>
      <c r="AS3" s="143">
        <v>2</v>
      </c>
      <c r="AT3" s="143">
        <v>3</v>
      </c>
      <c r="AU3" s="141" t="s">
        <v>87</v>
      </c>
      <c r="AV3" s="141" t="s">
        <v>89</v>
      </c>
      <c r="AW3" s="131"/>
      <c r="AX3" s="131"/>
      <c r="AY3" s="131"/>
      <c r="AZ3" s="131"/>
      <c r="BA3" s="131"/>
    </row>
    <row r="4" spans="1:54" ht="20.25" customHeight="1">
      <c r="A4" s="161">
        <v>1</v>
      </c>
      <c r="B4" s="88" t="s">
        <v>135</v>
      </c>
      <c r="C4" s="147"/>
      <c r="D4" s="227"/>
      <c r="E4" s="149"/>
      <c r="F4" s="149"/>
      <c r="G4" s="149"/>
      <c r="H4" s="149"/>
      <c r="I4" s="149"/>
      <c r="J4" s="228"/>
      <c r="K4" s="209"/>
      <c r="L4" s="209"/>
      <c r="M4" s="209"/>
      <c r="N4" s="209"/>
      <c r="O4" s="209"/>
      <c r="P4" s="209"/>
      <c r="Q4" s="209"/>
      <c r="R4" s="226"/>
      <c r="S4" s="151"/>
      <c r="T4" s="151"/>
      <c r="U4" s="151"/>
      <c r="V4" s="152"/>
      <c r="W4" s="153"/>
      <c r="X4" s="154"/>
      <c r="Y4" s="151"/>
      <c r="Z4" s="151"/>
      <c r="AA4" s="151"/>
      <c r="AB4" s="155"/>
      <c r="AC4" s="154"/>
      <c r="AD4" s="151"/>
      <c r="AE4" s="151"/>
      <c r="AF4" s="151"/>
      <c r="AG4" s="156"/>
      <c r="AH4" s="154"/>
      <c r="AI4" s="151"/>
      <c r="AJ4" s="151"/>
      <c r="AK4" s="151"/>
      <c r="AL4" s="155"/>
      <c r="AM4" s="157"/>
      <c r="AN4" s="158"/>
      <c r="AO4" s="158"/>
      <c r="AP4" s="159"/>
      <c r="AQ4" s="223"/>
      <c r="AR4" s="154"/>
      <c r="AS4" s="151"/>
      <c r="AT4" s="151"/>
      <c r="AU4" s="151"/>
      <c r="AV4" s="151"/>
      <c r="AW4" s="31"/>
      <c r="AX4" s="31"/>
      <c r="AY4" s="31"/>
      <c r="AZ4" s="31"/>
      <c r="BA4" s="31"/>
      <c r="BB4" s="31"/>
    </row>
    <row r="5" spans="1:54" ht="21" customHeight="1">
      <c r="A5" s="161">
        <v>2</v>
      </c>
      <c r="B5" s="88" t="s">
        <v>2</v>
      </c>
      <c r="C5" s="150"/>
      <c r="D5" s="227">
        <f>SUM(J5,R5)</f>
        <v>0.1</v>
      </c>
      <c r="E5" s="149"/>
      <c r="F5" s="149"/>
      <c r="G5" s="149"/>
      <c r="H5" s="149"/>
      <c r="I5" s="149"/>
      <c r="J5" s="228"/>
      <c r="K5" s="209">
        <v>0</v>
      </c>
      <c r="L5" s="209">
        <v>0</v>
      </c>
      <c r="M5" s="209">
        <v>0</v>
      </c>
      <c r="N5" s="209">
        <v>1</v>
      </c>
      <c r="O5" s="209">
        <v>0</v>
      </c>
      <c r="P5" s="209">
        <v>0</v>
      </c>
      <c r="Q5" s="209">
        <f>SUM(K5:P5)</f>
        <v>1</v>
      </c>
      <c r="R5" s="226">
        <f>IF(SUM(K5:P5)*0.1&gt;=5,5,SUM(K5:P5)*0.1)</f>
        <v>0.1</v>
      </c>
      <c r="S5" s="151"/>
      <c r="T5" s="151"/>
      <c r="U5" s="151"/>
      <c r="V5" s="152"/>
      <c r="W5" s="153"/>
      <c r="X5" s="154"/>
      <c r="Y5" s="151"/>
      <c r="Z5" s="151"/>
      <c r="AA5" s="151"/>
      <c r="AB5" s="155"/>
      <c r="AC5" s="154"/>
      <c r="AD5" s="151"/>
      <c r="AE5" s="151"/>
      <c r="AF5" s="151"/>
      <c r="AG5" s="156"/>
      <c r="AH5" s="154"/>
      <c r="AI5" s="151"/>
      <c r="AJ5" s="151"/>
      <c r="AK5" s="151"/>
      <c r="AL5" s="155"/>
      <c r="AM5" s="157"/>
      <c r="AN5" s="158"/>
      <c r="AO5" s="158"/>
      <c r="AP5" s="159"/>
      <c r="AQ5" s="223"/>
      <c r="AR5" s="154"/>
      <c r="AS5" s="151"/>
      <c r="AT5" s="151"/>
      <c r="AU5" s="151"/>
      <c r="AV5" s="151"/>
      <c r="AW5" s="31"/>
      <c r="AX5" s="31"/>
      <c r="AY5" s="31"/>
      <c r="AZ5" s="31"/>
      <c r="BA5" s="31"/>
      <c r="BB5" s="31"/>
    </row>
    <row r="6" spans="1:54" ht="21.75" customHeight="1">
      <c r="A6" s="161">
        <v>3</v>
      </c>
      <c r="B6" s="88" t="s">
        <v>3</v>
      </c>
      <c r="C6" s="150"/>
      <c r="D6" s="227"/>
      <c r="E6" s="149"/>
      <c r="F6" s="149"/>
      <c r="G6" s="149"/>
      <c r="H6" s="149"/>
      <c r="I6" s="149"/>
      <c r="J6" s="228"/>
      <c r="K6" s="209"/>
      <c r="L6" s="209"/>
      <c r="M6" s="209"/>
      <c r="N6" s="209"/>
      <c r="O6" s="209"/>
      <c r="P6" s="209"/>
      <c r="Q6" s="209"/>
      <c r="R6" s="226"/>
      <c r="S6" s="151"/>
      <c r="T6" s="151"/>
      <c r="U6" s="151"/>
      <c r="V6" s="152"/>
      <c r="W6" s="153"/>
      <c r="X6" s="154"/>
      <c r="Y6" s="151"/>
      <c r="Z6" s="151"/>
      <c r="AA6" s="151"/>
      <c r="AB6" s="155"/>
      <c r="AC6" s="154"/>
      <c r="AD6" s="151"/>
      <c r="AE6" s="151"/>
      <c r="AF6" s="151"/>
      <c r="AG6" s="156"/>
      <c r="AH6" s="154"/>
      <c r="AI6" s="151"/>
      <c r="AJ6" s="151"/>
      <c r="AK6" s="151"/>
      <c r="AL6" s="155"/>
      <c r="AM6" s="157"/>
      <c r="AN6" s="158"/>
      <c r="AO6" s="158"/>
      <c r="AP6" s="159"/>
      <c r="AQ6" s="223"/>
      <c r="AR6" s="154"/>
      <c r="AS6" s="151"/>
      <c r="AT6" s="151"/>
      <c r="AU6" s="151"/>
      <c r="AV6" s="151"/>
      <c r="AW6" s="31"/>
      <c r="AX6" s="31"/>
      <c r="AY6" s="31"/>
      <c r="AZ6" s="31"/>
      <c r="BA6" s="31"/>
      <c r="BB6" s="31"/>
    </row>
    <row r="7" spans="1:54" ht="21" customHeight="1">
      <c r="A7" s="182">
        <v>4</v>
      </c>
      <c r="B7" s="183" t="s">
        <v>4</v>
      </c>
      <c r="C7" s="150"/>
      <c r="D7" s="227">
        <f>SUM(J7,R7)</f>
        <v>0.1</v>
      </c>
      <c r="E7" s="149"/>
      <c r="F7" s="149"/>
      <c r="G7" s="149"/>
      <c r="H7" s="149"/>
      <c r="I7" s="149"/>
      <c r="J7" s="228"/>
      <c r="K7" s="209">
        <v>0</v>
      </c>
      <c r="L7" s="209">
        <v>0</v>
      </c>
      <c r="M7" s="209">
        <v>1</v>
      </c>
      <c r="N7" s="209">
        <v>0</v>
      </c>
      <c r="O7" s="209">
        <v>0</v>
      </c>
      <c r="P7" s="209">
        <v>0</v>
      </c>
      <c r="Q7" s="209">
        <f>SUM(K7:P7)</f>
        <v>1</v>
      </c>
      <c r="R7" s="226">
        <f aca="true" t="shared" si="0" ref="R7:R69">IF(SUM(K7:P7)*0.1&gt;=5,5,SUM(K7:P7)*0.1)</f>
        <v>0.1</v>
      </c>
      <c r="S7" s="151"/>
      <c r="T7" s="151"/>
      <c r="U7" s="151"/>
      <c r="V7" s="152"/>
      <c r="W7" s="153"/>
      <c r="X7" s="154"/>
      <c r="Y7" s="151"/>
      <c r="Z7" s="151"/>
      <c r="AA7" s="151"/>
      <c r="AB7" s="155"/>
      <c r="AC7" s="154"/>
      <c r="AD7" s="151"/>
      <c r="AE7" s="151"/>
      <c r="AF7" s="151"/>
      <c r="AG7" s="156"/>
      <c r="AH7" s="154"/>
      <c r="AI7" s="151"/>
      <c r="AJ7" s="151"/>
      <c r="AK7" s="151"/>
      <c r="AL7" s="155"/>
      <c r="AM7" s="157"/>
      <c r="AN7" s="158"/>
      <c r="AO7" s="158"/>
      <c r="AP7" s="159"/>
      <c r="AQ7" s="223"/>
      <c r="AR7" s="154"/>
      <c r="AS7" s="151"/>
      <c r="AT7" s="151"/>
      <c r="AU7" s="151"/>
      <c r="AV7" s="151"/>
      <c r="AW7" s="31"/>
      <c r="AX7" s="31"/>
      <c r="AY7" s="31"/>
      <c r="AZ7" s="31"/>
      <c r="BA7" s="31"/>
      <c r="BB7" s="31"/>
    </row>
    <row r="8" spans="1:54" ht="21" customHeight="1">
      <c r="A8" s="182">
        <v>5</v>
      </c>
      <c r="B8" s="184" t="s">
        <v>5</v>
      </c>
      <c r="C8" s="150"/>
      <c r="D8" s="227"/>
      <c r="E8" s="149"/>
      <c r="F8" s="149"/>
      <c r="G8" s="149"/>
      <c r="H8" s="149"/>
      <c r="I8" s="149"/>
      <c r="J8" s="228"/>
      <c r="K8" s="213"/>
      <c r="L8" s="213"/>
      <c r="M8" s="213"/>
      <c r="N8" s="213"/>
      <c r="O8" s="213"/>
      <c r="P8" s="213"/>
      <c r="Q8" s="209"/>
      <c r="R8" s="226"/>
      <c r="S8" s="151"/>
      <c r="T8" s="151"/>
      <c r="U8" s="151"/>
      <c r="V8" s="152"/>
      <c r="W8" s="153"/>
      <c r="X8" s="154"/>
      <c r="Y8" s="151"/>
      <c r="Z8" s="151"/>
      <c r="AA8" s="151"/>
      <c r="AB8" s="155"/>
      <c r="AC8" s="154"/>
      <c r="AD8" s="151"/>
      <c r="AE8" s="151"/>
      <c r="AF8" s="151"/>
      <c r="AG8" s="156"/>
      <c r="AH8" s="154"/>
      <c r="AI8" s="151"/>
      <c r="AJ8" s="151"/>
      <c r="AK8" s="151"/>
      <c r="AL8" s="155"/>
      <c r="AM8" s="157"/>
      <c r="AN8" s="158"/>
      <c r="AO8" s="158"/>
      <c r="AP8" s="159"/>
      <c r="AQ8" s="223"/>
      <c r="AR8" s="154"/>
      <c r="AS8" s="151"/>
      <c r="AT8" s="151"/>
      <c r="AU8" s="151"/>
      <c r="AV8" s="151"/>
      <c r="AW8" s="31"/>
      <c r="AX8" s="31"/>
      <c r="AY8" s="31"/>
      <c r="AZ8" s="31"/>
      <c r="BA8" s="31"/>
      <c r="BB8" s="31"/>
    </row>
    <row r="9" spans="1:54" ht="21" customHeight="1">
      <c r="A9" s="182">
        <v>6</v>
      </c>
      <c r="B9" s="184" t="s">
        <v>131</v>
      </c>
      <c r="C9" s="150"/>
      <c r="D9" s="227">
        <f>SUM(J9+R9)</f>
        <v>2.2</v>
      </c>
      <c r="E9" s="149"/>
      <c r="F9" s="149"/>
      <c r="G9" s="149"/>
      <c r="H9" s="149">
        <f>SUM(V9,AA9,AF9,AK9,AP9,AU9)</f>
        <v>1</v>
      </c>
      <c r="I9" s="149">
        <f>SUM(W9,AB9,AG9,AL9,AQ9,AV9)</f>
        <v>0</v>
      </c>
      <c r="J9" s="228">
        <f aca="true" t="shared" si="1" ref="J9:J68">SUM(E9*5+F9*4+G9*3+H9*2+I9)</f>
        <v>2</v>
      </c>
      <c r="K9" s="213">
        <v>0</v>
      </c>
      <c r="L9" s="213">
        <v>2</v>
      </c>
      <c r="M9" s="213">
        <v>0</v>
      </c>
      <c r="N9" s="213">
        <v>0</v>
      </c>
      <c r="O9" s="213">
        <v>0</v>
      </c>
      <c r="P9" s="213">
        <v>0</v>
      </c>
      <c r="Q9" s="209">
        <f aca="true" t="shared" si="2" ref="Q9:Q19">SUM(K9:P9)</f>
        <v>2</v>
      </c>
      <c r="R9" s="226">
        <f t="shared" si="0"/>
        <v>0.2</v>
      </c>
      <c r="S9" s="151"/>
      <c r="T9" s="151"/>
      <c r="U9" s="151"/>
      <c r="V9" s="152"/>
      <c r="W9" s="153"/>
      <c r="X9" s="154"/>
      <c r="Y9" s="151"/>
      <c r="Z9" s="151"/>
      <c r="AA9" s="151">
        <v>1</v>
      </c>
      <c r="AB9" s="155"/>
      <c r="AC9" s="154"/>
      <c r="AD9" s="151"/>
      <c r="AE9" s="151"/>
      <c r="AF9" s="151"/>
      <c r="AG9" s="156"/>
      <c r="AH9" s="154"/>
      <c r="AI9" s="151"/>
      <c r="AJ9" s="151"/>
      <c r="AK9" s="151"/>
      <c r="AL9" s="155"/>
      <c r="AM9" s="157"/>
      <c r="AN9" s="158"/>
      <c r="AO9" s="158"/>
      <c r="AP9" s="159"/>
      <c r="AQ9" s="223"/>
      <c r="AR9" s="154"/>
      <c r="AS9" s="151"/>
      <c r="AT9" s="151"/>
      <c r="AU9" s="151"/>
      <c r="AV9" s="151"/>
      <c r="AW9" s="31"/>
      <c r="AX9" s="31"/>
      <c r="AY9" s="31"/>
      <c r="AZ9" s="31"/>
      <c r="BA9" s="31"/>
      <c r="BB9" s="31"/>
    </row>
    <row r="10" spans="1:54" ht="21" customHeight="1">
      <c r="A10" s="182">
        <v>7</v>
      </c>
      <c r="B10" s="184" t="s">
        <v>132</v>
      </c>
      <c r="C10" s="150"/>
      <c r="D10" s="227">
        <v>0.1</v>
      </c>
      <c r="E10" s="149"/>
      <c r="F10" s="149"/>
      <c r="G10" s="149"/>
      <c r="H10" s="149">
        <f aca="true" t="shared" si="3" ref="H10:H41">SUM(V10,AA10,AF10,AK10,AP10,AU10)</f>
        <v>0</v>
      </c>
      <c r="I10" s="149">
        <f aca="true" t="shared" si="4" ref="I10:I73">SUM(W10,AB10,AG10,AL10,AQ10,AV10)</f>
        <v>0</v>
      </c>
      <c r="J10" s="228">
        <f t="shared" si="1"/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1</v>
      </c>
      <c r="P10" s="213">
        <v>0</v>
      </c>
      <c r="Q10" s="209">
        <f t="shared" si="2"/>
        <v>1</v>
      </c>
      <c r="R10" s="226">
        <f t="shared" si="0"/>
        <v>0.1</v>
      </c>
      <c r="S10" s="151"/>
      <c r="T10" s="151"/>
      <c r="U10" s="151"/>
      <c r="V10" s="152"/>
      <c r="W10" s="153"/>
      <c r="X10" s="154"/>
      <c r="Y10" s="151"/>
      <c r="Z10" s="151"/>
      <c r="AA10" s="151"/>
      <c r="AB10" s="155"/>
      <c r="AC10" s="154"/>
      <c r="AD10" s="151"/>
      <c r="AE10" s="151"/>
      <c r="AF10" s="151"/>
      <c r="AG10" s="156"/>
      <c r="AH10" s="154"/>
      <c r="AI10" s="151"/>
      <c r="AJ10" s="151"/>
      <c r="AK10" s="151"/>
      <c r="AL10" s="155"/>
      <c r="AM10" s="157"/>
      <c r="AN10" s="158"/>
      <c r="AO10" s="158"/>
      <c r="AP10" s="159"/>
      <c r="AQ10" s="223"/>
      <c r="AR10" s="154"/>
      <c r="AS10" s="151"/>
      <c r="AT10" s="151"/>
      <c r="AU10" s="151"/>
      <c r="AV10" s="151"/>
      <c r="AW10" s="31"/>
      <c r="AX10" s="31"/>
      <c r="AY10" s="31"/>
      <c r="AZ10" s="31"/>
      <c r="BA10" s="31"/>
      <c r="BB10" s="31"/>
    </row>
    <row r="11" spans="1:54" ht="21" customHeight="1">
      <c r="A11" s="182">
        <v>8</v>
      </c>
      <c r="B11" s="184" t="s">
        <v>6</v>
      </c>
      <c r="C11" s="150"/>
      <c r="D11" s="227"/>
      <c r="E11" s="149"/>
      <c r="F11" s="149"/>
      <c r="G11" s="149"/>
      <c r="H11" s="149"/>
      <c r="I11" s="149"/>
      <c r="J11" s="228"/>
      <c r="K11" s="213"/>
      <c r="L11" s="213"/>
      <c r="M11" s="213"/>
      <c r="N11" s="213"/>
      <c r="O11" s="213"/>
      <c r="P11" s="213"/>
      <c r="Q11" s="209"/>
      <c r="R11" s="226"/>
      <c r="S11" s="151"/>
      <c r="T11" s="151"/>
      <c r="U11" s="151"/>
      <c r="V11" s="152"/>
      <c r="W11" s="153"/>
      <c r="X11" s="154"/>
      <c r="Y11" s="151"/>
      <c r="Z11" s="151"/>
      <c r="AA11" s="151"/>
      <c r="AB11" s="155"/>
      <c r="AC11" s="154"/>
      <c r="AD11" s="151"/>
      <c r="AE11" s="151"/>
      <c r="AF11" s="151"/>
      <c r="AG11" s="156"/>
      <c r="AH11" s="154"/>
      <c r="AI11" s="151"/>
      <c r="AJ11" s="151"/>
      <c r="AK11" s="151"/>
      <c r="AL11" s="155"/>
      <c r="AM11" s="157"/>
      <c r="AN11" s="158"/>
      <c r="AO11" s="158"/>
      <c r="AP11" s="159"/>
      <c r="AQ11" s="223"/>
      <c r="AR11" s="154"/>
      <c r="AS11" s="151"/>
      <c r="AT11" s="151"/>
      <c r="AU11" s="151"/>
      <c r="AV11" s="151"/>
      <c r="AW11" s="31"/>
      <c r="AX11" s="31"/>
      <c r="AY11" s="31"/>
      <c r="AZ11" s="31"/>
      <c r="BA11" s="31"/>
      <c r="BB11" s="31"/>
    </row>
    <row r="12" spans="1:54" ht="21" customHeight="1">
      <c r="A12" s="182">
        <v>9</v>
      </c>
      <c r="B12" s="184" t="s">
        <v>7</v>
      </c>
      <c r="C12" s="150"/>
      <c r="D12" s="227"/>
      <c r="E12" s="149"/>
      <c r="F12" s="149"/>
      <c r="G12" s="149"/>
      <c r="H12" s="149"/>
      <c r="I12" s="149"/>
      <c r="J12" s="228"/>
      <c r="K12" s="213"/>
      <c r="L12" s="213"/>
      <c r="M12" s="213"/>
      <c r="N12" s="213"/>
      <c r="O12" s="213"/>
      <c r="P12" s="213"/>
      <c r="Q12" s="209"/>
      <c r="R12" s="226"/>
      <c r="S12" s="151"/>
      <c r="T12" s="151"/>
      <c r="U12" s="151"/>
      <c r="V12" s="152"/>
      <c r="W12" s="153"/>
      <c r="X12" s="154"/>
      <c r="Y12" s="151"/>
      <c r="Z12" s="151"/>
      <c r="AA12" s="151"/>
      <c r="AB12" s="155"/>
      <c r="AC12" s="154"/>
      <c r="AD12" s="151"/>
      <c r="AE12" s="151"/>
      <c r="AF12" s="151"/>
      <c r="AG12" s="156"/>
      <c r="AH12" s="154"/>
      <c r="AI12" s="151"/>
      <c r="AJ12" s="151"/>
      <c r="AK12" s="151"/>
      <c r="AL12" s="155"/>
      <c r="AM12" s="157"/>
      <c r="AN12" s="158"/>
      <c r="AO12" s="158"/>
      <c r="AP12" s="159"/>
      <c r="AQ12" s="223"/>
      <c r="AR12" s="154"/>
      <c r="AS12" s="151"/>
      <c r="AT12" s="151"/>
      <c r="AU12" s="151"/>
      <c r="AV12" s="151"/>
      <c r="AW12" s="31"/>
      <c r="AX12" s="31"/>
      <c r="AY12" s="31"/>
      <c r="AZ12" s="31"/>
      <c r="BA12" s="31"/>
      <c r="BB12" s="31"/>
    </row>
    <row r="13" spans="1:54" ht="21" customHeight="1">
      <c r="A13" s="182">
        <f>1+A12</f>
        <v>10</v>
      </c>
      <c r="B13" s="184" t="s">
        <v>111</v>
      </c>
      <c r="C13" s="150"/>
      <c r="D13" s="227">
        <v>0.2</v>
      </c>
      <c r="E13" s="149"/>
      <c r="F13" s="149"/>
      <c r="G13" s="149"/>
      <c r="H13" s="149">
        <f t="shared" si="3"/>
        <v>0</v>
      </c>
      <c r="I13" s="149">
        <f t="shared" si="4"/>
        <v>0</v>
      </c>
      <c r="J13" s="228">
        <f t="shared" si="1"/>
        <v>0</v>
      </c>
      <c r="K13" s="213">
        <v>0</v>
      </c>
      <c r="L13" s="213">
        <v>0</v>
      </c>
      <c r="M13" s="213">
        <v>1</v>
      </c>
      <c r="N13" s="213">
        <v>1</v>
      </c>
      <c r="O13" s="213">
        <v>0</v>
      </c>
      <c r="P13" s="213">
        <v>0</v>
      </c>
      <c r="Q13" s="209">
        <f t="shared" si="2"/>
        <v>2</v>
      </c>
      <c r="R13" s="226">
        <f t="shared" si="0"/>
        <v>0.2</v>
      </c>
      <c r="S13" s="151"/>
      <c r="T13" s="151"/>
      <c r="U13" s="151"/>
      <c r="V13" s="152"/>
      <c r="W13" s="153"/>
      <c r="X13" s="154"/>
      <c r="Y13" s="151"/>
      <c r="Z13" s="151"/>
      <c r="AA13" s="151"/>
      <c r="AB13" s="155"/>
      <c r="AC13" s="154"/>
      <c r="AD13" s="151"/>
      <c r="AE13" s="151"/>
      <c r="AF13" s="151"/>
      <c r="AG13" s="156"/>
      <c r="AH13" s="154"/>
      <c r="AI13" s="151"/>
      <c r="AJ13" s="151"/>
      <c r="AK13" s="151"/>
      <c r="AL13" s="155"/>
      <c r="AM13" s="157"/>
      <c r="AN13" s="158"/>
      <c r="AO13" s="158"/>
      <c r="AP13" s="159"/>
      <c r="AQ13" s="223"/>
      <c r="AR13" s="154"/>
      <c r="AS13" s="151"/>
      <c r="AT13" s="151"/>
      <c r="AU13" s="151"/>
      <c r="AV13" s="151"/>
      <c r="AW13" s="31"/>
      <c r="AX13" s="31"/>
      <c r="AY13" s="31"/>
      <c r="AZ13" s="31"/>
      <c r="BA13" s="31"/>
      <c r="BB13" s="31"/>
    </row>
    <row r="14" spans="1:54" ht="21.75" customHeight="1">
      <c r="A14" s="182">
        <f aca="true" t="shared" si="5" ref="A14:A77">1+A13</f>
        <v>11</v>
      </c>
      <c r="B14" s="83" t="s">
        <v>114</v>
      </c>
      <c r="C14" s="150"/>
      <c r="D14" s="227"/>
      <c r="E14" s="149"/>
      <c r="F14" s="149"/>
      <c r="G14" s="149"/>
      <c r="H14" s="149"/>
      <c r="I14" s="149"/>
      <c r="J14" s="228"/>
      <c r="K14" s="213"/>
      <c r="L14" s="213"/>
      <c r="M14" s="213"/>
      <c r="N14" s="213"/>
      <c r="O14" s="213"/>
      <c r="P14" s="213"/>
      <c r="Q14" s="209"/>
      <c r="R14" s="226"/>
      <c r="S14" s="151"/>
      <c r="T14" s="151"/>
      <c r="U14" s="151"/>
      <c r="V14" s="152"/>
      <c r="W14" s="153"/>
      <c r="X14" s="154"/>
      <c r="Y14" s="151"/>
      <c r="Z14" s="151"/>
      <c r="AA14" s="151"/>
      <c r="AB14" s="155"/>
      <c r="AC14" s="154"/>
      <c r="AD14" s="151"/>
      <c r="AE14" s="151"/>
      <c r="AF14" s="151"/>
      <c r="AG14" s="156"/>
      <c r="AH14" s="154"/>
      <c r="AI14" s="151"/>
      <c r="AJ14" s="151"/>
      <c r="AK14" s="151"/>
      <c r="AL14" s="155"/>
      <c r="AM14" s="157"/>
      <c r="AN14" s="158"/>
      <c r="AO14" s="158"/>
      <c r="AP14" s="159"/>
      <c r="AQ14" s="223"/>
      <c r="AR14" s="154"/>
      <c r="AS14" s="151"/>
      <c r="AT14" s="151"/>
      <c r="AU14" s="151"/>
      <c r="AV14" s="151"/>
      <c r="AW14" s="31"/>
      <c r="AX14" s="31"/>
      <c r="AY14" s="31"/>
      <c r="AZ14" s="31"/>
      <c r="BA14" s="31"/>
      <c r="BB14" s="31"/>
    </row>
    <row r="15" spans="1:54" ht="21" customHeight="1">
      <c r="A15" s="182">
        <f t="shared" si="5"/>
        <v>12</v>
      </c>
      <c r="B15" s="83" t="s">
        <v>8</v>
      </c>
      <c r="C15" s="150"/>
      <c r="D15" s="227"/>
      <c r="E15" s="149"/>
      <c r="F15" s="149"/>
      <c r="G15" s="149"/>
      <c r="H15" s="149"/>
      <c r="I15" s="149"/>
      <c r="J15" s="228"/>
      <c r="K15" s="213"/>
      <c r="L15" s="213"/>
      <c r="M15" s="213"/>
      <c r="N15" s="213"/>
      <c r="O15" s="213"/>
      <c r="P15" s="213"/>
      <c r="Q15" s="209"/>
      <c r="R15" s="226"/>
      <c r="S15" s="151"/>
      <c r="T15" s="151"/>
      <c r="U15" s="151"/>
      <c r="V15" s="152"/>
      <c r="W15" s="153"/>
      <c r="X15" s="154"/>
      <c r="Y15" s="151"/>
      <c r="Z15" s="151"/>
      <c r="AA15" s="151"/>
      <c r="AB15" s="155"/>
      <c r="AC15" s="154"/>
      <c r="AD15" s="151"/>
      <c r="AE15" s="151"/>
      <c r="AF15" s="151"/>
      <c r="AG15" s="156"/>
      <c r="AH15" s="154"/>
      <c r="AI15" s="151"/>
      <c r="AJ15" s="151"/>
      <c r="AK15" s="151"/>
      <c r="AL15" s="155"/>
      <c r="AM15" s="157"/>
      <c r="AN15" s="158"/>
      <c r="AO15" s="158"/>
      <c r="AP15" s="159"/>
      <c r="AQ15" s="223"/>
      <c r="AR15" s="154"/>
      <c r="AS15" s="151"/>
      <c r="AT15" s="151"/>
      <c r="AU15" s="151"/>
      <c r="AV15" s="151"/>
      <c r="AW15" s="31"/>
      <c r="AX15" s="31"/>
      <c r="AY15" s="31"/>
      <c r="AZ15" s="31"/>
      <c r="BA15" s="31"/>
      <c r="BB15" s="31"/>
    </row>
    <row r="16" spans="1:54" ht="21" customHeight="1">
      <c r="A16" s="182">
        <f t="shared" si="5"/>
        <v>13</v>
      </c>
      <c r="B16" s="83" t="s">
        <v>115</v>
      </c>
      <c r="C16" s="150"/>
      <c r="D16" s="227"/>
      <c r="E16" s="149"/>
      <c r="F16" s="149"/>
      <c r="G16" s="149"/>
      <c r="H16" s="149"/>
      <c r="I16" s="149"/>
      <c r="J16" s="228"/>
      <c r="K16" s="213"/>
      <c r="L16" s="213"/>
      <c r="M16" s="213"/>
      <c r="N16" s="213"/>
      <c r="O16" s="213"/>
      <c r="P16" s="213"/>
      <c r="Q16" s="209"/>
      <c r="R16" s="226"/>
      <c r="S16" s="151"/>
      <c r="T16" s="151"/>
      <c r="U16" s="151"/>
      <c r="V16" s="152"/>
      <c r="W16" s="153"/>
      <c r="X16" s="154"/>
      <c r="Y16" s="151"/>
      <c r="Z16" s="151"/>
      <c r="AA16" s="151"/>
      <c r="AB16" s="155"/>
      <c r="AC16" s="154"/>
      <c r="AD16" s="151"/>
      <c r="AE16" s="151"/>
      <c r="AF16" s="151"/>
      <c r="AG16" s="156"/>
      <c r="AH16" s="154"/>
      <c r="AI16" s="151"/>
      <c r="AJ16" s="151"/>
      <c r="AK16" s="151"/>
      <c r="AL16" s="155"/>
      <c r="AM16" s="157"/>
      <c r="AN16" s="158"/>
      <c r="AO16" s="158"/>
      <c r="AP16" s="159"/>
      <c r="AQ16" s="223"/>
      <c r="AR16" s="154"/>
      <c r="AS16" s="151"/>
      <c r="AT16" s="151"/>
      <c r="AU16" s="151"/>
      <c r="AV16" s="151"/>
      <c r="AW16" s="31"/>
      <c r="AX16" s="31"/>
      <c r="AY16" s="31"/>
      <c r="AZ16" s="31"/>
      <c r="BA16" s="31"/>
      <c r="BB16" s="31"/>
    </row>
    <row r="17" spans="1:54" ht="21" customHeight="1">
      <c r="A17" s="182">
        <f t="shared" si="5"/>
        <v>14</v>
      </c>
      <c r="B17" s="81" t="s">
        <v>187</v>
      </c>
      <c r="C17" s="150"/>
      <c r="D17" s="227"/>
      <c r="E17" s="149"/>
      <c r="F17" s="149"/>
      <c r="G17" s="149"/>
      <c r="H17" s="149"/>
      <c r="I17" s="149"/>
      <c r="J17" s="228"/>
      <c r="K17" s="213"/>
      <c r="L17" s="213"/>
      <c r="M17" s="213"/>
      <c r="N17" s="213"/>
      <c r="O17" s="213"/>
      <c r="P17" s="213"/>
      <c r="Q17" s="209"/>
      <c r="R17" s="226"/>
      <c r="S17" s="151"/>
      <c r="T17" s="151"/>
      <c r="U17" s="151"/>
      <c r="V17" s="152"/>
      <c r="W17" s="153"/>
      <c r="X17" s="154"/>
      <c r="Y17" s="151"/>
      <c r="Z17" s="151"/>
      <c r="AA17" s="151"/>
      <c r="AB17" s="155"/>
      <c r="AC17" s="154"/>
      <c r="AD17" s="151"/>
      <c r="AE17" s="151"/>
      <c r="AF17" s="151"/>
      <c r="AG17" s="156"/>
      <c r="AH17" s="154"/>
      <c r="AI17" s="151"/>
      <c r="AJ17" s="151"/>
      <c r="AK17" s="151"/>
      <c r="AL17" s="155"/>
      <c r="AM17" s="157"/>
      <c r="AN17" s="158"/>
      <c r="AO17" s="158"/>
      <c r="AP17" s="159"/>
      <c r="AQ17" s="223"/>
      <c r="AR17" s="154"/>
      <c r="AS17" s="151"/>
      <c r="AT17" s="151"/>
      <c r="AU17" s="151"/>
      <c r="AV17" s="151"/>
      <c r="AW17" s="31"/>
      <c r="AX17" s="31"/>
      <c r="AY17" s="31"/>
      <c r="AZ17" s="31"/>
      <c r="BA17" s="31"/>
      <c r="BB17" s="31"/>
    </row>
    <row r="18" spans="1:54" ht="21" customHeight="1">
      <c r="A18" s="182">
        <f t="shared" si="5"/>
        <v>15</v>
      </c>
      <c r="B18" s="83" t="s">
        <v>9</v>
      </c>
      <c r="C18" s="150"/>
      <c r="D18" s="227">
        <f aca="true" t="shared" si="6" ref="D18:D68">SUM(J18+R18)</f>
        <v>0.1</v>
      </c>
      <c r="E18" s="149"/>
      <c r="F18" s="149"/>
      <c r="G18" s="149"/>
      <c r="H18" s="149">
        <f t="shared" si="3"/>
        <v>0</v>
      </c>
      <c r="I18" s="149">
        <f t="shared" si="4"/>
        <v>0</v>
      </c>
      <c r="J18" s="228">
        <f t="shared" si="1"/>
        <v>0</v>
      </c>
      <c r="K18" s="213">
        <v>0</v>
      </c>
      <c r="L18" s="213">
        <v>0</v>
      </c>
      <c r="M18" s="213">
        <v>1</v>
      </c>
      <c r="N18" s="213">
        <v>0</v>
      </c>
      <c r="O18" s="213">
        <v>0</v>
      </c>
      <c r="P18" s="213">
        <v>0</v>
      </c>
      <c r="Q18" s="209">
        <f t="shared" si="2"/>
        <v>1</v>
      </c>
      <c r="R18" s="226">
        <f t="shared" si="0"/>
        <v>0.1</v>
      </c>
      <c r="S18" s="151"/>
      <c r="T18" s="151"/>
      <c r="U18" s="151"/>
      <c r="V18" s="152"/>
      <c r="W18" s="153"/>
      <c r="X18" s="154"/>
      <c r="Y18" s="151"/>
      <c r="Z18" s="151"/>
      <c r="AA18" s="151"/>
      <c r="AB18" s="155"/>
      <c r="AC18" s="154"/>
      <c r="AD18" s="151"/>
      <c r="AE18" s="151"/>
      <c r="AF18" s="151"/>
      <c r="AG18" s="156"/>
      <c r="AH18" s="154"/>
      <c r="AI18" s="151"/>
      <c r="AJ18" s="151"/>
      <c r="AK18" s="151"/>
      <c r="AL18" s="155"/>
      <c r="AM18" s="157"/>
      <c r="AN18" s="158"/>
      <c r="AO18" s="158"/>
      <c r="AP18" s="159"/>
      <c r="AQ18" s="223"/>
      <c r="AR18" s="154"/>
      <c r="AS18" s="151"/>
      <c r="AT18" s="151"/>
      <c r="AU18" s="151"/>
      <c r="AV18" s="151"/>
      <c r="AW18" s="31"/>
      <c r="AX18" s="31"/>
      <c r="AY18" s="31"/>
      <c r="AZ18" s="31"/>
      <c r="BA18" s="31"/>
      <c r="BB18" s="31"/>
    </row>
    <row r="19" spans="1:54" ht="21.75" customHeight="1">
      <c r="A19" s="182">
        <f t="shared" si="5"/>
        <v>16</v>
      </c>
      <c r="B19" s="83" t="s">
        <v>10</v>
      </c>
      <c r="C19" s="150"/>
      <c r="D19" s="227">
        <f t="shared" si="6"/>
        <v>1.4000000000000001</v>
      </c>
      <c r="E19" s="149"/>
      <c r="F19" s="149"/>
      <c r="G19" s="149"/>
      <c r="H19" s="149">
        <f t="shared" si="3"/>
        <v>0</v>
      </c>
      <c r="I19" s="149">
        <f t="shared" si="4"/>
        <v>0</v>
      </c>
      <c r="J19" s="228">
        <f t="shared" si="1"/>
        <v>0</v>
      </c>
      <c r="K19" s="213">
        <v>1</v>
      </c>
      <c r="L19" s="213">
        <v>0</v>
      </c>
      <c r="M19" s="213">
        <v>2</v>
      </c>
      <c r="N19" s="213">
        <v>3</v>
      </c>
      <c r="O19" s="213">
        <v>7</v>
      </c>
      <c r="P19" s="213">
        <v>1</v>
      </c>
      <c r="Q19" s="209">
        <f t="shared" si="2"/>
        <v>14</v>
      </c>
      <c r="R19" s="226">
        <f t="shared" si="0"/>
        <v>1.4000000000000001</v>
      </c>
      <c r="S19" s="151"/>
      <c r="T19" s="151"/>
      <c r="U19" s="151"/>
      <c r="V19" s="152"/>
      <c r="W19" s="153"/>
      <c r="X19" s="154"/>
      <c r="Y19" s="151"/>
      <c r="Z19" s="151"/>
      <c r="AA19" s="151"/>
      <c r="AB19" s="155"/>
      <c r="AC19" s="154"/>
      <c r="AD19" s="151"/>
      <c r="AE19" s="151"/>
      <c r="AF19" s="151"/>
      <c r="AG19" s="156"/>
      <c r="AH19" s="154"/>
      <c r="AI19" s="151"/>
      <c r="AJ19" s="151"/>
      <c r="AK19" s="151"/>
      <c r="AL19" s="155"/>
      <c r="AM19" s="157"/>
      <c r="AN19" s="158"/>
      <c r="AO19" s="158"/>
      <c r="AP19" s="159"/>
      <c r="AQ19" s="223"/>
      <c r="AR19" s="154"/>
      <c r="AS19" s="151"/>
      <c r="AT19" s="151"/>
      <c r="AU19" s="151"/>
      <c r="AV19" s="151"/>
      <c r="AW19" s="31"/>
      <c r="AX19" s="31"/>
      <c r="AY19" s="31"/>
      <c r="AZ19" s="31"/>
      <c r="BA19" s="31"/>
      <c r="BB19" s="31"/>
    </row>
    <row r="20" spans="1:54" ht="21" customHeight="1">
      <c r="A20" s="182">
        <f t="shared" si="5"/>
        <v>17</v>
      </c>
      <c r="B20" s="83" t="s">
        <v>133</v>
      </c>
      <c r="C20" s="150"/>
      <c r="D20" s="227"/>
      <c r="E20" s="149"/>
      <c r="F20" s="149"/>
      <c r="G20" s="149"/>
      <c r="H20" s="149"/>
      <c r="I20" s="149"/>
      <c r="J20" s="228"/>
      <c r="K20" s="213"/>
      <c r="L20" s="213"/>
      <c r="M20" s="213"/>
      <c r="N20" s="213"/>
      <c r="O20" s="213"/>
      <c r="P20" s="213"/>
      <c r="Q20" s="209"/>
      <c r="R20" s="226"/>
      <c r="S20" s="151"/>
      <c r="T20" s="151"/>
      <c r="U20" s="151"/>
      <c r="V20" s="152"/>
      <c r="W20" s="153"/>
      <c r="X20" s="154"/>
      <c r="Y20" s="151"/>
      <c r="Z20" s="151"/>
      <c r="AA20" s="151"/>
      <c r="AB20" s="155"/>
      <c r="AC20" s="154"/>
      <c r="AD20" s="151"/>
      <c r="AE20" s="151"/>
      <c r="AF20" s="151"/>
      <c r="AG20" s="156"/>
      <c r="AH20" s="154"/>
      <c r="AI20" s="151"/>
      <c r="AJ20" s="151"/>
      <c r="AK20" s="151"/>
      <c r="AL20" s="155"/>
      <c r="AM20" s="157"/>
      <c r="AN20" s="158"/>
      <c r="AO20" s="158"/>
      <c r="AP20" s="159"/>
      <c r="AQ20" s="223"/>
      <c r="AR20" s="154"/>
      <c r="AS20" s="151"/>
      <c r="AT20" s="151"/>
      <c r="AU20" s="151"/>
      <c r="AV20" s="151"/>
      <c r="AW20" s="31"/>
      <c r="AX20" s="31"/>
      <c r="AY20" s="31"/>
      <c r="AZ20" s="31"/>
      <c r="BA20" s="31"/>
      <c r="BB20" s="31"/>
    </row>
    <row r="21" spans="1:54" ht="21" customHeight="1">
      <c r="A21" s="182">
        <f t="shared" si="5"/>
        <v>18</v>
      </c>
      <c r="B21" s="83" t="s">
        <v>11</v>
      </c>
      <c r="C21" s="150"/>
      <c r="D21" s="227"/>
      <c r="E21" s="149"/>
      <c r="F21" s="149"/>
      <c r="G21" s="149"/>
      <c r="H21" s="149"/>
      <c r="I21" s="149"/>
      <c r="J21" s="228"/>
      <c r="K21" s="213"/>
      <c r="L21" s="213"/>
      <c r="M21" s="213"/>
      <c r="N21" s="213"/>
      <c r="O21" s="213"/>
      <c r="P21" s="213"/>
      <c r="Q21" s="209"/>
      <c r="R21" s="226"/>
      <c r="S21" s="151"/>
      <c r="T21" s="151"/>
      <c r="U21" s="151"/>
      <c r="V21" s="152"/>
      <c r="W21" s="153"/>
      <c r="X21" s="154"/>
      <c r="Y21" s="151"/>
      <c r="Z21" s="151"/>
      <c r="AA21" s="151"/>
      <c r="AB21" s="155"/>
      <c r="AC21" s="154"/>
      <c r="AD21" s="151"/>
      <c r="AE21" s="151"/>
      <c r="AF21" s="151"/>
      <c r="AG21" s="156"/>
      <c r="AH21" s="154"/>
      <c r="AI21" s="151"/>
      <c r="AJ21" s="151"/>
      <c r="AK21" s="151"/>
      <c r="AL21" s="155"/>
      <c r="AM21" s="157"/>
      <c r="AN21" s="158"/>
      <c r="AO21" s="158"/>
      <c r="AP21" s="159"/>
      <c r="AQ21" s="223"/>
      <c r="AR21" s="154"/>
      <c r="AS21" s="151"/>
      <c r="AT21" s="151"/>
      <c r="AU21" s="151"/>
      <c r="AV21" s="151"/>
      <c r="AW21" s="31"/>
      <c r="AX21" s="31"/>
      <c r="AY21" s="31"/>
      <c r="AZ21" s="31"/>
      <c r="BA21" s="31"/>
      <c r="BB21" s="31"/>
    </row>
    <row r="22" spans="1:54" ht="21" customHeight="1">
      <c r="A22" s="182">
        <f t="shared" si="5"/>
        <v>19</v>
      </c>
      <c r="B22" s="83" t="s">
        <v>12</v>
      </c>
      <c r="C22" s="150"/>
      <c r="D22" s="227"/>
      <c r="E22" s="149"/>
      <c r="F22" s="149"/>
      <c r="G22" s="149"/>
      <c r="H22" s="149"/>
      <c r="I22" s="149"/>
      <c r="J22" s="228"/>
      <c r="K22" s="213"/>
      <c r="L22" s="213"/>
      <c r="M22" s="213"/>
      <c r="N22" s="213"/>
      <c r="O22" s="213"/>
      <c r="P22" s="213"/>
      <c r="Q22" s="209"/>
      <c r="R22" s="226"/>
      <c r="S22" s="151"/>
      <c r="T22" s="151"/>
      <c r="U22" s="151"/>
      <c r="V22" s="152"/>
      <c r="W22" s="153"/>
      <c r="X22" s="154"/>
      <c r="Y22" s="151"/>
      <c r="Z22" s="151"/>
      <c r="AA22" s="151"/>
      <c r="AB22" s="155"/>
      <c r="AC22" s="154"/>
      <c r="AD22" s="151"/>
      <c r="AE22" s="151"/>
      <c r="AF22" s="151"/>
      <c r="AG22" s="156"/>
      <c r="AH22" s="154"/>
      <c r="AI22" s="151"/>
      <c r="AJ22" s="151"/>
      <c r="AK22" s="151"/>
      <c r="AL22" s="155"/>
      <c r="AM22" s="157"/>
      <c r="AN22" s="158"/>
      <c r="AO22" s="158"/>
      <c r="AP22" s="159"/>
      <c r="AQ22" s="223"/>
      <c r="AR22" s="154"/>
      <c r="AS22" s="151"/>
      <c r="AT22" s="151"/>
      <c r="AU22" s="151"/>
      <c r="AV22" s="151"/>
      <c r="AW22" s="31"/>
      <c r="AX22" s="31"/>
      <c r="AY22" s="31"/>
      <c r="AZ22" s="31"/>
      <c r="BA22" s="31"/>
      <c r="BB22" s="31"/>
    </row>
    <row r="23" spans="1:54" ht="21" customHeight="1">
      <c r="A23" s="182">
        <f t="shared" si="5"/>
        <v>20</v>
      </c>
      <c r="B23" s="83" t="s">
        <v>116</v>
      </c>
      <c r="C23" s="150"/>
      <c r="D23" s="227"/>
      <c r="E23" s="149"/>
      <c r="F23" s="149"/>
      <c r="G23" s="149"/>
      <c r="H23" s="149"/>
      <c r="I23" s="149"/>
      <c r="J23" s="228"/>
      <c r="K23" s="213"/>
      <c r="L23" s="213"/>
      <c r="M23" s="213"/>
      <c r="N23" s="213"/>
      <c r="O23" s="213"/>
      <c r="P23" s="213"/>
      <c r="Q23" s="209"/>
      <c r="R23" s="226"/>
      <c r="S23" s="151"/>
      <c r="T23" s="151"/>
      <c r="U23" s="151"/>
      <c r="V23" s="152"/>
      <c r="W23" s="153"/>
      <c r="X23" s="154"/>
      <c r="Y23" s="151"/>
      <c r="Z23" s="151"/>
      <c r="AA23" s="151"/>
      <c r="AB23" s="155"/>
      <c r="AC23" s="154"/>
      <c r="AD23" s="151"/>
      <c r="AE23" s="151"/>
      <c r="AF23" s="151"/>
      <c r="AG23" s="156"/>
      <c r="AH23" s="154"/>
      <c r="AI23" s="151"/>
      <c r="AJ23" s="151"/>
      <c r="AK23" s="151"/>
      <c r="AL23" s="155"/>
      <c r="AM23" s="157"/>
      <c r="AN23" s="158"/>
      <c r="AO23" s="158"/>
      <c r="AP23" s="159"/>
      <c r="AQ23" s="223"/>
      <c r="AR23" s="154"/>
      <c r="AS23" s="151"/>
      <c r="AT23" s="151"/>
      <c r="AU23" s="151"/>
      <c r="AV23" s="151"/>
      <c r="AW23" s="31"/>
      <c r="AX23" s="31"/>
      <c r="AY23" s="31"/>
      <c r="AZ23" s="31"/>
      <c r="BA23" s="31"/>
      <c r="BB23" s="31"/>
    </row>
    <row r="24" spans="1:54" ht="21" customHeight="1">
      <c r="A24" s="182">
        <f t="shared" si="5"/>
        <v>21</v>
      </c>
      <c r="B24" s="83" t="s">
        <v>130</v>
      </c>
      <c r="C24" s="150"/>
      <c r="D24" s="227"/>
      <c r="E24" s="149"/>
      <c r="F24" s="149"/>
      <c r="G24" s="149"/>
      <c r="H24" s="149"/>
      <c r="I24" s="149"/>
      <c r="J24" s="228"/>
      <c r="K24" s="213"/>
      <c r="L24" s="213"/>
      <c r="M24" s="213"/>
      <c r="N24" s="213"/>
      <c r="O24" s="213"/>
      <c r="P24" s="213"/>
      <c r="Q24" s="209"/>
      <c r="R24" s="226"/>
      <c r="S24" s="151"/>
      <c r="T24" s="151"/>
      <c r="U24" s="151"/>
      <c r="V24" s="152"/>
      <c r="W24" s="153"/>
      <c r="X24" s="154"/>
      <c r="Y24" s="151"/>
      <c r="Z24" s="151"/>
      <c r="AA24" s="151"/>
      <c r="AB24" s="155"/>
      <c r="AC24" s="154"/>
      <c r="AD24" s="151"/>
      <c r="AE24" s="151"/>
      <c r="AF24" s="151"/>
      <c r="AG24" s="156"/>
      <c r="AH24" s="154"/>
      <c r="AI24" s="151"/>
      <c r="AJ24" s="151"/>
      <c r="AK24" s="151"/>
      <c r="AL24" s="155"/>
      <c r="AM24" s="157"/>
      <c r="AN24" s="158"/>
      <c r="AO24" s="158"/>
      <c r="AP24" s="159"/>
      <c r="AQ24" s="223"/>
      <c r="AR24" s="154"/>
      <c r="AS24" s="151"/>
      <c r="AT24" s="151"/>
      <c r="AU24" s="151"/>
      <c r="AV24" s="151"/>
      <c r="AW24" s="31"/>
      <c r="AX24" s="31"/>
      <c r="AY24" s="31"/>
      <c r="AZ24" s="31"/>
      <c r="BA24" s="31"/>
      <c r="BB24" s="31"/>
    </row>
    <row r="25" spans="1:54" ht="21" customHeight="1">
      <c r="A25" s="182">
        <f t="shared" si="5"/>
        <v>22</v>
      </c>
      <c r="B25" s="83" t="s">
        <v>134</v>
      </c>
      <c r="C25" s="150"/>
      <c r="D25" s="227">
        <f t="shared" si="6"/>
        <v>1.3</v>
      </c>
      <c r="E25" s="149"/>
      <c r="F25" s="149"/>
      <c r="G25" s="149"/>
      <c r="H25" s="149">
        <f t="shared" si="3"/>
        <v>0</v>
      </c>
      <c r="I25" s="149">
        <f t="shared" si="4"/>
        <v>1</v>
      </c>
      <c r="J25" s="228">
        <f t="shared" si="1"/>
        <v>1</v>
      </c>
      <c r="K25" s="213">
        <v>0</v>
      </c>
      <c r="L25" s="213">
        <v>1</v>
      </c>
      <c r="M25" s="213">
        <v>1</v>
      </c>
      <c r="N25" s="213">
        <v>0</v>
      </c>
      <c r="O25" s="213">
        <v>1</v>
      </c>
      <c r="P25" s="213">
        <v>0</v>
      </c>
      <c r="Q25" s="209">
        <f>SUM(K25:P25)</f>
        <v>3</v>
      </c>
      <c r="R25" s="226">
        <f t="shared" si="0"/>
        <v>0.30000000000000004</v>
      </c>
      <c r="S25" s="151"/>
      <c r="T25" s="151"/>
      <c r="U25" s="151"/>
      <c r="V25" s="152"/>
      <c r="W25" s="153"/>
      <c r="X25" s="154"/>
      <c r="Y25" s="151"/>
      <c r="Z25" s="151"/>
      <c r="AA25" s="151"/>
      <c r="AB25" s="155"/>
      <c r="AC25" s="154"/>
      <c r="AD25" s="151"/>
      <c r="AE25" s="151"/>
      <c r="AF25" s="151"/>
      <c r="AG25" s="156"/>
      <c r="AH25" s="154"/>
      <c r="AI25" s="151"/>
      <c r="AJ25" s="151"/>
      <c r="AK25" s="151"/>
      <c r="AL25" s="155"/>
      <c r="AM25" s="157"/>
      <c r="AN25" s="158"/>
      <c r="AO25" s="158"/>
      <c r="AP25" s="159"/>
      <c r="AQ25" s="223">
        <v>1</v>
      </c>
      <c r="AR25" s="154"/>
      <c r="AS25" s="151"/>
      <c r="AT25" s="151"/>
      <c r="AU25" s="151"/>
      <c r="AV25" s="151"/>
      <c r="AW25" s="31"/>
      <c r="AX25" s="31"/>
      <c r="AY25" s="31"/>
      <c r="AZ25" s="31"/>
      <c r="BA25" s="31"/>
      <c r="BB25" s="31"/>
    </row>
    <row r="26" spans="1:54" ht="21" customHeight="1">
      <c r="A26" s="182">
        <f t="shared" si="5"/>
        <v>23</v>
      </c>
      <c r="B26" s="83" t="s">
        <v>13</v>
      </c>
      <c r="C26" s="150"/>
      <c r="D26" s="227">
        <f t="shared" si="6"/>
        <v>0.4</v>
      </c>
      <c r="E26" s="149"/>
      <c r="F26" s="149"/>
      <c r="G26" s="149"/>
      <c r="H26" s="149">
        <f t="shared" si="3"/>
        <v>0</v>
      </c>
      <c r="I26" s="149">
        <f t="shared" si="4"/>
        <v>0</v>
      </c>
      <c r="J26" s="228">
        <f t="shared" si="1"/>
        <v>0</v>
      </c>
      <c r="K26" s="213">
        <v>0</v>
      </c>
      <c r="L26" s="213">
        <v>1</v>
      </c>
      <c r="M26" s="213">
        <v>0</v>
      </c>
      <c r="N26" s="213">
        <v>0</v>
      </c>
      <c r="O26" s="213">
        <v>3</v>
      </c>
      <c r="P26" s="213">
        <v>0</v>
      </c>
      <c r="Q26" s="209">
        <f aca="true" t="shared" si="7" ref="Q26:Q84">SUM(K26:P26)</f>
        <v>4</v>
      </c>
      <c r="R26" s="226">
        <f t="shared" si="0"/>
        <v>0.4</v>
      </c>
      <c r="S26" s="151"/>
      <c r="T26" s="151"/>
      <c r="U26" s="151"/>
      <c r="V26" s="152"/>
      <c r="W26" s="153"/>
      <c r="X26" s="154"/>
      <c r="Y26" s="151"/>
      <c r="Z26" s="151"/>
      <c r="AA26" s="151"/>
      <c r="AB26" s="155"/>
      <c r="AC26" s="154"/>
      <c r="AD26" s="151"/>
      <c r="AE26" s="151"/>
      <c r="AF26" s="151"/>
      <c r="AG26" s="156"/>
      <c r="AH26" s="154"/>
      <c r="AI26" s="151"/>
      <c r="AJ26" s="151"/>
      <c r="AK26" s="151"/>
      <c r="AL26" s="155"/>
      <c r="AM26" s="157"/>
      <c r="AN26" s="158"/>
      <c r="AO26" s="158"/>
      <c r="AP26" s="159"/>
      <c r="AQ26" s="223"/>
      <c r="AR26" s="154"/>
      <c r="AS26" s="151"/>
      <c r="AT26" s="151"/>
      <c r="AU26" s="151"/>
      <c r="AV26" s="151"/>
      <c r="AW26" s="31"/>
      <c r="AX26" s="31"/>
      <c r="AY26" s="31"/>
      <c r="AZ26" s="31"/>
      <c r="BA26" s="31"/>
      <c r="BB26" s="31"/>
    </row>
    <row r="27" spans="1:54" ht="21" customHeight="1">
      <c r="A27" s="182">
        <f t="shared" si="5"/>
        <v>24</v>
      </c>
      <c r="B27" s="83" t="s">
        <v>143</v>
      </c>
      <c r="C27" s="150"/>
      <c r="D27" s="227">
        <f t="shared" si="6"/>
        <v>0.1</v>
      </c>
      <c r="E27" s="149"/>
      <c r="F27" s="149"/>
      <c r="G27" s="149"/>
      <c r="H27" s="149">
        <f t="shared" si="3"/>
        <v>0</v>
      </c>
      <c r="I27" s="149">
        <f t="shared" si="4"/>
        <v>0</v>
      </c>
      <c r="J27" s="228">
        <f t="shared" si="1"/>
        <v>0</v>
      </c>
      <c r="K27" s="213">
        <v>0</v>
      </c>
      <c r="L27" s="213">
        <v>0</v>
      </c>
      <c r="M27" s="213">
        <v>1</v>
      </c>
      <c r="N27" s="213">
        <v>0</v>
      </c>
      <c r="O27" s="213">
        <v>0</v>
      </c>
      <c r="P27" s="213">
        <v>0</v>
      </c>
      <c r="Q27" s="209">
        <f t="shared" si="7"/>
        <v>1</v>
      </c>
      <c r="R27" s="226">
        <f t="shared" si="0"/>
        <v>0.1</v>
      </c>
      <c r="S27" s="151"/>
      <c r="T27" s="151"/>
      <c r="U27" s="151"/>
      <c r="V27" s="152"/>
      <c r="W27" s="153"/>
      <c r="X27" s="154"/>
      <c r="Y27" s="151"/>
      <c r="Z27" s="151"/>
      <c r="AA27" s="151"/>
      <c r="AB27" s="155"/>
      <c r="AC27" s="154"/>
      <c r="AD27" s="151"/>
      <c r="AE27" s="151"/>
      <c r="AF27" s="151"/>
      <c r="AG27" s="156"/>
      <c r="AH27" s="154"/>
      <c r="AI27" s="151"/>
      <c r="AJ27" s="151"/>
      <c r="AK27" s="151"/>
      <c r="AL27" s="155"/>
      <c r="AM27" s="157"/>
      <c r="AN27" s="158"/>
      <c r="AO27" s="158"/>
      <c r="AP27" s="159"/>
      <c r="AQ27" s="223"/>
      <c r="AR27" s="154"/>
      <c r="AS27" s="151"/>
      <c r="AT27" s="151"/>
      <c r="AU27" s="151"/>
      <c r="AV27" s="151"/>
      <c r="AW27" s="31"/>
      <c r="AX27" s="31"/>
      <c r="AY27" s="31"/>
      <c r="AZ27" s="31"/>
      <c r="BA27" s="31"/>
      <c r="BB27" s="31"/>
    </row>
    <row r="28" spans="1:54" ht="21" customHeight="1">
      <c r="A28" s="182">
        <f t="shared" si="5"/>
        <v>25</v>
      </c>
      <c r="B28" s="83" t="s">
        <v>14</v>
      </c>
      <c r="C28" s="150"/>
      <c r="D28" s="227">
        <f t="shared" si="6"/>
        <v>7.6</v>
      </c>
      <c r="E28" s="149">
        <v>1</v>
      </c>
      <c r="F28" s="149"/>
      <c r="G28" s="149"/>
      <c r="H28" s="149">
        <f t="shared" si="3"/>
        <v>0</v>
      </c>
      <c r="I28" s="149">
        <f t="shared" si="4"/>
        <v>1</v>
      </c>
      <c r="J28" s="228">
        <f t="shared" si="1"/>
        <v>6</v>
      </c>
      <c r="K28" s="213">
        <v>2</v>
      </c>
      <c r="L28" s="213">
        <v>2</v>
      </c>
      <c r="M28" s="213">
        <v>1</v>
      </c>
      <c r="N28" s="213">
        <v>2</v>
      </c>
      <c r="O28" s="213">
        <v>7</v>
      </c>
      <c r="P28" s="213">
        <v>2</v>
      </c>
      <c r="Q28" s="209">
        <f t="shared" si="7"/>
        <v>16</v>
      </c>
      <c r="R28" s="226">
        <f t="shared" si="0"/>
        <v>1.6</v>
      </c>
      <c r="S28" s="151">
        <v>1</v>
      </c>
      <c r="T28" s="151"/>
      <c r="U28" s="151"/>
      <c r="V28" s="152"/>
      <c r="W28" s="153"/>
      <c r="X28" s="154"/>
      <c r="Y28" s="151"/>
      <c r="Z28" s="151"/>
      <c r="AA28" s="151"/>
      <c r="AB28" s="155"/>
      <c r="AC28" s="154"/>
      <c r="AD28" s="151"/>
      <c r="AE28" s="151"/>
      <c r="AF28" s="151"/>
      <c r="AG28" s="156"/>
      <c r="AH28" s="154"/>
      <c r="AI28" s="151"/>
      <c r="AJ28" s="151"/>
      <c r="AK28" s="151"/>
      <c r="AL28" s="155"/>
      <c r="AM28" s="157"/>
      <c r="AN28" s="158"/>
      <c r="AO28" s="158"/>
      <c r="AP28" s="159"/>
      <c r="AQ28" s="223"/>
      <c r="AR28" s="154"/>
      <c r="AS28" s="151"/>
      <c r="AT28" s="151"/>
      <c r="AU28" s="151"/>
      <c r="AV28" s="151">
        <v>1</v>
      </c>
      <c r="AW28" s="31"/>
      <c r="AX28" s="31"/>
      <c r="AY28" s="31"/>
      <c r="AZ28" s="31"/>
      <c r="BA28" s="31"/>
      <c r="BB28" s="31"/>
    </row>
    <row r="29" spans="1:54" ht="21" customHeight="1">
      <c r="A29" s="182">
        <f t="shared" si="5"/>
        <v>26</v>
      </c>
      <c r="B29" s="83" t="s">
        <v>15</v>
      </c>
      <c r="C29" s="142"/>
      <c r="D29" s="227">
        <f t="shared" si="6"/>
        <v>0.6000000000000001</v>
      </c>
      <c r="E29" s="149"/>
      <c r="F29" s="149"/>
      <c r="G29" s="149"/>
      <c r="H29" s="149">
        <f t="shared" si="3"/>
        <v>0</v>
      </c>
      <c r="I29" s="149">
        <f>SUM(W29,AB29,AG29,AL29,AQ29,AV29)</f>
        <v>0</v>
      </c>
      <c r="J29" s="228">
        <f t="shared" si="1"/>
        <v>0</v>
      </c>
      <c r="K29" s="213">
        <v>4</v>
      </c>
      <c r="L29" s="213">
        <v>2</v>
      </c>
      <c r="M29" s="213">
        <v>0</v>
      </c>
      <c r="N29" s="213">
        <v>0</v>
      </c>
      <c r="O29" s="213">
        <v>0</v>
      </c>
      <c r="P29" s="213">
        <v>0</v>
      </c>
      <c r="Q29" s="209">
        <f t="shared" si="7"/>
        <v>6</v>
      </c>
      <c r="R29" s="226">
        <f t="shared" si="0"/>
        <v>0.6000000000000001</v>
      </c>
      <c r="S29" s="151"/>
      <c r="T29" s="151"/>
      <c r="U29" s="151"/>
      <c r="V29" s="152"/>
      <c r="W29" s="153"/>
      <c r="X29" s="154"/>
      <c r="Y29" s="151"/>
      <c r="Z29" s="151"/>
      <c r="AA29" s="151"/>
      <c r="AB29" s="155"/>
      <c r="AC29" s="154"/>
      <c r="AD29" s="151"/>
      <c r="AE29" s="151"/>
      <c r="AF29" s="151"/>
      <c r="AG29" s="156"/>
      <c r="AH29" s="154"/>
      <c r="AI29" s="151"/>
      <c r="AJ29" s="151"/>
      <c r="AK29" s="151"/>
      <c r="AL29" s="155"/>
      <c r="AM29" s="157"/>
      <c r="AN29" s="158"/>
      <c r="AO29" s="158"/>
      <c r="AP29" s="159"/>
      <c r="AQ29" s="223"/>
      <c r="AR29" s="154"/>
      <c r="AS29" s="151"/>
      <c r="AT29" s="151"/>
      <c r="AU29" s="151"/>
      <c r="AV29" s="151"/>
      <c r="AW29" s="31"/>
      <c r="AX29" s="31"/>
      <c r="AY29" s="31"/>
      <c r="AZ29" s="31"/>
      <c r="BA29" s="31"/>
      <c r="BB29" s="31"/>
    </row>
    <row r="30" spans="1:54" ht="21" customHeight="1">
      <c r="A30" s="182">
        <f t="shared" si="5"/>
        <v>27</v>
      </c>
      <c r="B30" s="83" t="s">
        <v>16</v>
      </c>
      <c r="C30" s="142"/>
      <c r="D30" s="227"/>
      <c r="E30" s="149"/>
      <c r="F30" s="149"/>
      <c r="G30" s="149"/>
      <c r="H30" s="149"/>
      <c r="I30" s="149"/>
      <c r="J30" s="228"/>
      <c r="K30" s="213"/>
      <c r="L30" s="213"/>
      <c r="M30" s="213"/>
      <c r="N30" s="213"/>
      <c r="O30" s="213"/>
      <c r="P30" s="213"/>
      <c r="Q30" s="209"/>
      <c r="R30" s="226"/>
      <c r="S30" s="151"/>
      <c r="T30" s="151"/>
      <c r="U30" s="151"/>
      <c r="V30" s="152"/>
      <c r="W30" s="153"/>
      <c r="X30" s="154"/>
      <c r="Y30" s="151"/>
      <c r="Z30" s="151"/>
      <c r="AA30" s="151"/>
      <c r="AB30" s="155"/>
      <c r="AC30" s="154"/>
      <c r="AD30" s="151"/>
      <c r="AE30" s="151"/>
      <c r="AF30" s="151"/>
      <c r="AG30" s="156"/>
      <c r="AH30" s="154"/>
      <c r="AI30" s="151"/>
      <c r="AJ30" s="151"/>
      <c r="AK30" s="151"/>
      <c r="AL30" s="155"/>
      <c r="AM30" s="157"/>
      <c r="AN30" s="158"/>
      <c r="AO30" s="158"/>
      <c r="AP30" s="159"/>
      <c r="AQ30" s="223"/>
      <c r="AR30" s="154"/>
      <c r="AS30" s="151"/>
      <c r="AT30" s="151"/>
      <c r="AU30" s="151"/>
      <c r="AV30" s="151"/>
      <c r="AW30" s="31"/>
      <c r="AX30" s="31"/>
      <c r="AY30" s="31"/>
      <c r="AZ30" s="31"/>
      <c r="BA30" s="31"/>
      <c r="BB30" s="31"/>
    </row>
    <row r="31" spans="1:54" ht="21" customHeight="1">
      <c r="A31" s="182">
        <f t="shared" si="5"/>
        <v>28</v>
      </c>
      <c r="B31" s="83" t="s">
        <v>17</v>
      </c>
      <c r="C31" s="142"/>
      <c r="D31" s="227">
        <f t="shared" si="6"/>
        <v>5.800000000000001</v>
      </c>
      <c r="E31" s="149"/>
      <c r="F31" s="149"/>
      <c r="G31" s="149"/>
      <c r="H31" s="149">
        <f t="shared" si="3"/>
        <v>0</v>
      </c>
      <c r="I31" s="149">
        <f t="shared" si="4"/>
        <v>1</v>
      </c>
      <c r="J31" s="228">
        <f t="shared" si="1"/>
        <v>1</v>
      </c>
      <c r="K31" s="213">
        <v>7</v>
      </c>
      <c r="L31" s="213">
        <v>5</v>
      </c>
      <c r="M31" s="213">
        <v>6</v>
      </c>
      <c r="N31" s="213">
        <v>6</v>
      </c>
      <c r="O31" s="213">
        <v>23</v>
      </c>
      <c r="P31" s="213">
        <v>1</v>
      </c>
      <c r="Q31" s="209">
        <f t="shared" si="7"/>
        <v>48</v>
      </c>
      <c r="R31" s="226">
        <f t="shared" si="0"/>
        <v>4.800000000000001</v>
      </c>
      <c r="S31" s="151"/>
      <c r="T31" s="151"/>
      <c r="U31" s="151"/>
      <c r="V31" s="152"/>
      <c r="W31" s="153"/>
      <c r="X31" s="154"/>
      <c r="Y31" s="151"/>
      <c r="Z31" s="151"/>
      <c r="AA31" s="151"/>
      <c r="AB31" s="155"/>
      <c r="AC31" s="154"/>
      <c r="AD31" s="151"/>
      <c r="AE31" s="151"/>
      <c r="AF31" s="151"/>
      <c r="AG31" s="156"/>
      <c r="AH31" s="154"/>
      <c r="AI31" s="151"/>
      <c r="AJ31" s="151"/>
      <c r="AK31" s="151"/>
      <c r="AL31" s="222">
        <v>1</v>
      </c>
      <c r="AM31" s="157"/>
      <c r="AN31" s="158"/>
      <c r="AO31" s="158"/>
      <c r="AP31" s="159"/>
      <c r="AQ31" s="223"/>
      <c r="AR31" s="154"/>
      <c r="AS31" s="151"/>
      <c r="AT31" s="151"/>
      <c r="AU31" s="151"/>
      <c r="AV31" s="151"/>
      <c r="AW31" s="31"/>
      <c r="AX31" s="31"/>
      <c r="AY31" s="31"/>
      <c r="AZ31" s="31"/>
      <c r="BA31" s="31"/>
      <c r="BB31" s="31"/>
    </row>
    <row r="32" spans="1:54" ht="21" customHeight="1">
      <c r="A32" s="182">
        <f t="shared" si="5"/>
        <v>29</v>
      </c>
      <c r="B32" s="83" t="s">
        <v>18</v>
      </c>
      <c r="C32" s="152"/>
      <c r="D32" s="227">
        <f t="shared" si="6"/>
        <v>17.2</v>
      </c>
      <c r="E32" s="149">
        <v>1</v>
      </c>
      <c r="F32" s="149"/>
      <c r="G32" s="149">
        <v>1</v>
      </c>
      <c r="H32" s="149">
        <f t="shared" si="3"/>
        <v>2</v>
      </c>
      <c r="I32" s="149">
        <f>SUM(W32,AB32,AG32,AL32,AQ32,AV32)</f>
        <v>2</v>
      </c>
      <c r="J32" s="228">
        <f t="shared" si="1"/>
        <v>14</v>
      </c>
      <c r="K32" s="213">
        <v>3</v>
      </c>
      <c r="L32" s="213">
        <v>5</v>
      </c>
      <c r="M32" s="213">
        <v>6</v>
      </c>
      <c r="N32" s="213">
        <v>4</v>
      </c>
      <c r="O32" s="213">
        <v>12</v>
      </c>
      <c r="P32" s="213">
        <v>2</v>
      </c>
      <c r="Q32" s="209">
        <f t="shared" si="7"/>
        <v>32</v>
      </c>
      <c r="R32" s="226">
        <f t="shared" si="0"/>
        <v>3.2</v>
      </c>
      <c r="S32" s="151"/>
      <c r="T32" s="151"/>
      <c r="U32" s="151"/>
      <c r="V32" s="152"/>
      <c r="W32" s="153"/>
      <c r="X32" s="154">
        <v>1</v>
      </c>
      <c r="Y32" s="151"/>
      <c r="Z32" s="151"/>
      <c r="AA32" s="151"/>
      <c r="AB32" s="155"/>
      <c r="AC32" s="154"/>
      <c r="AD32" s="151"/>
      <c r="AE32" s="151">
        <v>1</v>
      </c>
      <c r="AF32" s="151"/>
      <c r="AG32" s="156"/>
      <c r="AH32" s="154"/>
      <c r="AI32" s="151"/>
      <c r="AJ32" s="151"/>
      <c r="AK32" s="151">
        <v>2</v>
      </c>
      <c r="AL32" s="155"/>
      <c r="AM32" s="157"/>
      <c r="AN32" s="158"/>
      <c r="AO32" s="158"/>
      <c r="AP32" s="159"/>
      <c r="AQ32" s="223">
        <v>2</v>
      </c>
      <c r="AR32" s="154"/>
      <c r="AS32" s="151"/>
      <c r="AT32" s="151"/>
      <c r="AU32" s="151"/>
      <c r="AV32" s="151"/>
      <c r="AW32" s="31"/>
      <c r="AX32" s="31"/>
      <c r="AY32" s="31"/>
      <c r="AZ32" s="31"/>
      <c r="BA32" s="31"/>
      <c r="BB32" s="31"/>
    </row>
    <row r="33" spans="1:54" ht="21" customHeight="1">
      <c r="A33" s="182">
        <f t="shared" si="5"/>
        <v>30</v>
      </c>
      <c r="B33" s="83" t="s">
        <v>19</v>
      </c>
      <c r="C33" s="152"/>
      <c r="D33" s="227">
        <f t="shared" si="6"/>
        <v>4.7</v>
      </c>
      <c r="E33" s="149"/>
      <c r="F33" s="149"/>
      <c r="G33" s="149"/>
      <c r="H33" s="149">
        <f t="shared" si="3"/>
        <v>0</v>
      </c>
      <c r="I33" s="149">
        <f t="shared" si="4"/>
        <v>3</v>
      </c>
      <c r="J33" s="228">
        <f t="shared" si="1"/>
        <v>3</v>
      </c>
      <c r="K33" s="213">
        <v>1</v>
      </c>
      <c r="L33" s="213">
        <v>4</v>
      </c>
      <c r="M33" s="213">
        <v>0</v>
      </c>
      <c r="N33" s="213">
        <v>1</v>
      </c>
      <c r="O33" s="213">
        <v>10</v>
      </c>
      <c r="P33" s="213">
        <v>1</v>
      </c>
      <c r="Q33" s="209">
        <f t="shared" si="7"/>
        <v>17</v>
      </c>
      <c r="R33" s="226">
        <f t="shared" si="0"/>
        <v>1.7000000000000002</v>
      </c>
      <c r="S33" s="151"/>
      <c r="T33" s="151"/>
      <c r="U33" s="151"/>
      <c r="V33" s="152"/>
      <c r="W33" s="153"/>
      <c r="X33" s="154"/>
      <c r="Y33" s="151"/>
      <c r="Z33" s="151"/>
      <c r="AA33" s="151"/>
      <c r="AB33" s="222">
        <v>1</v>
      </c>
      <c r="AC33" s="154"/>
      <c r="AD33" s="151"/>
      <c r="AE33" s="151"/>
      <c r="AF33" s="151"/>
      <c r="AG33" s="156"/>
      <c r="AH33" s="154"/>
      <c r="AI33" s="151"/>
      <c r="AJ33" s="151"/>
      <c r="AK33" s="151"/>
      <c r="AL33" s="155"/>
      <c r="AM33" s="157"/>
      <c r="AN33" s="158"/>
      <c r="AO33" s="158"/>
      <c r="AP33" s="159"/>
      <c r="AQ33" s="223">
        <v>1</v>
      </c>
      <c r="AR33" s="154"/>
      <c r="AS33" s="151"/>
      <c r="AT33" s="151"/>
      <c r="AU33" s="151"/>
      <c r="AV33" s="151">
        <v>1</v>
      </c>
      <c r="AW33" s="31"/>
      <c r="AX33" s="31"/>
      <c r="AY33" s="31"/>
      <c r="AZ33" s="31"/>
      <c r="BA33" s="31"/>
      <c r="BB33" s="31"/>
    </row>
    <row r="34" spans="1:54" ht="21" customHeight="1">
      <c r="A34" s="182">
        <f t="shared" si="5"/>
        <v>31</v>
      </c>
      <c r="B34" s="83" t="s">
        <v>20</v>
      </c>
      <c r="C34" s="152"/>
      <c r="D34" s="227">
        <f t="shared" si="6"/>
        <v>7.7</v>
      </c>
      <c r="E34" s="149"/>
      <c r="F34" s="149"/>
      <c r="G34" s="149"/>
      <c r="H34" s="149">
        <f t="shared" si="3"/>
        <v>0</v>
      </c>
      <c r="I34" s="149">
        <f t="shared" si="4"/>
        <v>3</v>
      </c>
      <c r="J34" s="228">
        <f t="shared" si="1"/>
        <v>3</v>
      </c>
      <c r="K34" s="213">
        <v>8</v>
      </c>
      <c r="L34" s="213">
        <v>4</v>
      </c>
      <c r="M34" s="213">
        <v>8</v>
      </c>
      <c r="N34" s="213">
        <v>2</v>
      </c>
      <c r="O34" s="213">
        <v>25</v>
      </c>
      <c r="P34" s="213">
        <v>0</v>
      </c>
      <c r="Q34" s="209">
        <f t="shared" si="7"/>
        <v>47</v>
      </c>
      <c r="R34" s="226">
        <f t="shared" si="0"/>
        <v>4.7</v>
      </c>
      <c r="S34" s="151"/>
      <c r="T34" s="151"/>
      <c r="U34" s="151"/>
      <c r="V34" s="152"/>
      <c r="W34" s="153"/>
      <c r="X34" s="154"/>
      <c r="Y34" s="151"/>
      <c r="Z34" s="151"/>
      <c r="AA34" s="151"/>
      <c r="AB34" s="155"/>
      <c r="AC34" s="154"/>
      <c r="AD34" s="151"/>
      <c r="AE34" s="151"/>
      <c r="AF34" s="151"/>
      <c r="AG34" s="223">
        <v>1</v>
      </c>
      <c r="AH34" s="154"/>
      <c r="AI34" s="151"/>
      <c r="AJ34" s="151"/>
      <c r="AK34" s="151"/>
      <c r="AL34" s="155"/>
      <c r="AM34" s="157"/>
      <c r="AN34" s="158"/>
      <c r="AO34" s="158"/>
      <c r="AP34" s="159"/>
      <c r="AQ34" s="223">
        <v>2</v>
      </c>
      <c r="AR34" s="154"/>
      <c r="AS34" s="151"/>
      <c r="AT34" s="151"/>
      <c r="AU34" s="151"/>
      <c r="AV34" s="151"/>
      <c r="AW34" s="31"/>
      <c r="AX34" s="31"/>
      <c r="AY34" s="31"/>
      <c r="AZ34" s="31"/>
      <c r="BA34" s="31"/>
      <c r="BB34" s="31"/>
    </row>
    <row r="35" spans="1:54" ht="21" customHeight="1">
      <c r="A35" s="182">
        <f t="shared" si="5"/>
        <v>32</v>
      </c>
      <c r="B35" s="83" t="s">
        <v>21</v>
      </c>
      <c r="C35" s="152"/>
      <c r="D35" s="227">
        <f t="shared" si="6"/>
        <v>19</v>
      </c>
      <c r="E35" s="149"/>
      <c r="F35" s="149"/>
      <c r="G35" s="149">
        <v>1</v>
      </c>
      <c r="H35" s="149">
        <f t="shared" si="3"/>
        <v>3</v>
      </c>
      <c r="I35" s="149">
        <f t="shared" si="4"/>
        <v>5</v>
      </c>
      <c r="J35" s="228">
        <f t="shared" si="1"/>
        <v>14</v>
      </c>
      <c r="K35" s="213">
        <v>11</v>
      </c>
      <c r="L35" s="213">
        <v>13</v>
      </c>
      <c r="M35" s="213">
        <v>5</v>
      </c>
      <c r="N35" s="213">
        <v>10</v>
      </c>
      <c r="O35" s="213">
        <v>25</v>
      </c>
      <c r="P35" s="213">
        <v>1</v>
      </c>
      <c r="Q35" s="209">
        <f t="shared" si="7"/>
        <v>65</v>
      </c>
      <c r="R35" s="226">
        <f t="shared" si="0"/>
        <v>5</v>
      </c>
      <c r="S35" s="151"/>
      <c r="T35" s="151"/>
      <c r="U35" s="151"/>
      <c r="V35" s="152">
        <v>1</v>
      </c>
      <c r="W35" s="153">
        <v>3</v>
      </c>
      <c r="X35" s="154"/>
      <c r="Y35" s="151"/>
      <c r="Z35" s="151"/>
      <c r="AA35" s="151">
        <v>1</v>
      </c>
      <c r="AB35" s="155"/>
      <c r="AC35" s="154"/>
      <c r="AD35" s="151"/>
      <c r="AE35" s="151"/>
      <c r="AF35" s="151"/>
      <c r="AG35" s="223">
        <v>1</v>
      </c>
      <c r="AH35" s="154"/>
      <c r="AI35" s="151"/>
      <c r="AJ35" s="151"/>
      <c r="AK35" s="151"/>
      <c r="AL35" s="155"/>
      <c r="AM35" s="157"/>
      <c r="AN35" s="158"/>
      <c r="AO35" s="151">
        <v>1</v>
      </c>
      <c r="AP35" s="225">
        <v>1</v>
      </c>
      <c r="AQ35" s="223">
        <v>1</v>
      </c>
      <c r="AR35" s="154"/>
      <c r="AS35" s="151"/>
      <c r="AT35" s="151"/>
      <c r="AU35" s="151"/>
      <c r="AV35" s="151"/>
      <c r="AW35" s="31"/>
      <c r="AX35" s="31"/>
      <c r="AY35" s="31"/>
      <c r="AZ35" s="31"/>
      <c r="BA35" s="31"/>
      <c r="BB35" s="31"/>
    </row>
    <row r="36" spans="1:54" ht="21" customHeight="1">
      <c r="A36" s="182">
        <f t="shared" si="5"/>
        <v>33</v>
      </c>
      <c r="B36" s="83" t="s">
        <v>144</v>
      </c>
      <c r="C36" s="150"/>
      <c r="D36" s="227">
        <f t="shared" si="6"/>
        <v>2.7</v>
      </c>
      <c r="E36" s="149"/>
      <c r="F36" s="149"/>
      <c r="G36" s="149"/>
      <c r="H36" s="149">
        <f t="shared" si="3"/>
        <v>1</v>
      </c>
      <c r="I36" s="149">
        <f t="shared" si="4"/>
        <v>0</v>
      </c>
      <c r="J36" s="228">
        <f t="shared" si="1"/>
        <v>2</v>
      </c>
      <c r="K36" s="213">
        <v>0</v>
      </c>
      <c r="L36" s="213">
        <v>1</v>
      </c>
      <c r="M36" s="213">
        <v>1</v>
      </c>
      <c r="N36" s="213">
        <v>2</v>
      </c>
      <c r="O36" s="213">
        <v>3</v>
      </c>
      <c r="P36" s="213">
        <v>0</v>
      </c>
      <c r="Q36" s="209">
        <f t="shared" si="7"/>
        <v>7</v>
      </c>
      <c r="R36" s="226">
        <f t="shared" si="0"/>
        <v>0.7000000000000001</v>
      </c>
      <c r="S36" s="151"/>
      <c r="T36" s="151"/>
      <c r="U36" s="151"/>
      <c r="V36" s="152"/>
      <c r="W36" s="153"/>
      <c r="X36" s="154"/>
      <c r="Y36" s="151"/>
      <c r="Z36" s="151"/>
      <c r="AA36" s="151"/>
      <c r="AB36" s="155"/>
      <c r="AC36" s="154"/>
      <c r="AD36" s="151"/>
      <c r="AE36" s="151"/>
      <c r="AF36" s="151"/>
      <c r="AG36" s="156"/>
      <c r="AH36" s="154"/>
      <c r="AI36" s="151"/>
      <c r="AJ36" s="151"/>
      <c r="AK36" s="151"/>
      <c r="AL36" s="155"/>
      <c r="AM36" s="157"/>
      <c r="AN36" s="158"/>
      <c r="AO36" s="158"/>
      <c r="AP36" s="225">
        <v>1</v>
      </c>
      <c r="AQ36" s="223"/>
      <c r="AR36" s="154"/>
      <c r="AS36" s="151"/>
      <c r="AT36" s="151"/>
      <c r="AU36" s="151"/>
      <c r="AV36" s="151"/>
      <c r="AW36" s="31"/>
      <c r="AX36" s="31"/>
      <c r="AY36" s="31"/>
      <c r="AZ36" s="31"/>
      <c r="BA36" s="31"/>
      <c r="BB36" s="31"/>
    </row>
    <row r="37" spans="1:54" ht="21" customHeight="1">
      <c r="A37" s="182">
        <f t="shared" si="5"/>
        <v>34</v>
      </c>
      <c r="B37" s="83" t="s">
        <v>117</v>
      </c>
      <c r="C37" s="150"/>
      <c r="D37" s="227">
        <f t="shared" si="6"/>
        <v>2.3</v>
      </c>
      <c r="E37" s="149"/>
      <c r="F37" s="149"/>
      <c r="G37" s="149"/>
      <c r="H37" s="149">
        <f t="shared" si="3"/>
        <v>1</v>
      </c>
      <c r="I37" s="149">
        <f t="shared" si="4"/>
        <v>0</v>
      </c>
      <c r="J37" s="228">
        <f t="shared" si="1"/>
        <v>2</v>
      </c>
      <c r="K37" s="213">
        <v>0</v>
      </c>
      <c r="L37" s="213">
        <v>0</v>
      </c>
      <c r="M37" s="213">
        <v>0</v>
      </c>
      <c r="N37" s="213">
        <v>0</v>
      </c>
      <c r="O37" s="213">
        <v>3</v>
      </c>
      <c r="P37" s="213">
        <v>0</v>
      </c>
      <c r="Q37" s="209">
        <f t="shared" si="7"/>
        <v>3</v>
      </c>
      <c r="R37" s="226">
        <f t="shared" si="0"/>
        <v>0.30000000000000004</v>
      </c>
      <c r="S37" s="151"/>
      <c r="T37" s="151"/>
      <c r="U37" s="151"/>
      <c r="V37" s="152"/>
      <c r="W37" s="153"/>
      <c r="X37" s="154"/>
      <c r="Y37" s="151"/>
      <c r="Z37" s="151"/>
      <c r="AA37" s="151"/>
      <c r="AB37" s="155"/>
      <c r="AC37" s="154"/>
      <c r="AD37" s="151"/>
      <c r="AE37" s="151"/>
      <c r="AF37" s="151"/>
      <c r="AG37" s="156"/>
      <c r="AH37" s="154"/>
      <c r="AI37" s="151"/>
      <c r="AJ37" s="151"/>
      <c r="AK37" s="151"/>
      <c r="AL37" s="155"/>
      <c r="AM37" s="157"/>
      <c r="AN37" s="158"/>
      <c r="AO37" s="158"/>
      <c r="AP37" s="225">
        <v>1</v>
      </c>
      <c r="AQ37" s="223"/>
      <c r="AR37" s="154"/>
      <c r="AS37" s="151"/>
      <c r="AT37" s="151"/>
      <c r="AU37" s="151"/>
      <c r="AV37" s="151"/>
      <c r="AW37" s="31"/>
      <c r="AX37" s="31"/>
      <c r="AY37" s="31"/>
      <c r="AZ37" s="31"/>
      <c r="BA37" s="31"/>
      <c r="BB37" s="31"/>
    </row>
    <row r="38" spans="1:54" ht="21" customHeight="1">
      <c r="A38" s="182">
        <f t="shared" si="5"/>
        <v>35</v>
      </c>
      <c r="B38" s="83" t="s">
        <v>188</v>
      </c>
      <c r="C38" s="150"/>
      <c r="D38" s="227">
        <f t="shared" si="6"/>
        <v>0.30000000000000004</v>
      </c>
      <c r="E38" s="149"/>
      <c r="F38" s="149"/>
      <c r="G38" s="149"/>
      <c r="H38" s="149">
        <f t="shared" si="3"/>
        <v>0</v>
      </c>
      <c r="I38" s="149">
        <f t="shared" si="4"/>
        <v>0</v>
      </c>
      <c r="J38" s="228">
        <f t="shared" si="1"/>
        <v>0</v>
      </c>
      <c r="K38" s="213">
        <v>0</v>
      </c>
      <c r="L38" s="213">
        <v>0</v>
      </c>
      <c r="M38" s="213">
        <v>0</v>
      </c>
      <c r="N38" s="213">
        <v>1</v>
      </c>
      <c r="O38" s="213">
        <v>2</v>
      </c>
      <c r="P38" s="213">
        <v>0</v>
      </c>
      <c r="Q38" s="209">
        <f t="shared" si="7"/>
        <v>3</v>
      </c>
      <c r="R38" s="226">
        <f t="shared" si="0"/>
        <v>0.30000000000000004</v>
      </c>
      <c r="S38" s="151"/>
      <c r="T38" s="151"/>
      <c r="U38" s="151"/>
      <c r="V38" s="152"/>
      <c r="W38" s="153"/>
      <c r="X38" s="154"/>
      <c r="Y38" s="151"/>
      <c r="Z38" s="151"/>
      <c r="AA38" s="151"/>
      <c r="AB38" s="155"/>
      <c r="AC38" s="154"/>
      <c r="AD38" s="151"/>
      <c r="AE38" s="151"/>
      <c r="AF38" s="151"/>
      <c r="AG38" s="156"/>
      <c r="AH38" s="154"/>
      <c r="AI38" s="151"/>
      <c r="AJ38" s="151"/>
      <c r="AK38" s="151"/>
      <c r="AL38" s="155"/>
      <c r="AM38" s="157"/>
      <c r="AN38" s="158"/>
      <c r="AO38" s="158"/>
      <c r="AP38" s="159"/>
      <c r="AQ38" s="223"/>
      <c r="AR38" s="154"/>
      <c r="AS38" s="151"/>
      <c r="AT38" s="151"/>
      <c r="AU38" s="151"/>
      <c r="AV38" s="151"/>
      <c r="AW38" s="31"/>
      <c r="AX38" s="31"/>
      <c r="AY38" s="31"/>
      <c r="AZ38" s="31"/>
      <c r="BA38" s="31"/>
      <c r="BB38" s="31"/>
    </row>
    <row r="39" spans="1:54" ht="21" customHeight="1">
      <c r="A39" s="182">
        <f t="shared" si="5"/>
        <v>36</v>
      </c>
      <c r="B39" s="83" t="s">
        <v>169</v>
      </c>
      <c r="C39" s="150"/>
      <c r="D39" s="227"/>
      <c r="E39" s="149"/>
      <c r="F39" s="149"/>
      <c r="G39" s="149"/>
      <c r="H39" s="149"/>
      <c r="I39" s="149"/>
      <c r="J39" s="228"/>
      <c r="K39" s="213"/>
      <c r="L39" s="213"/>
      <c r="M39" s="213"/>
      <c r="N39" s="213"/>
      <c r="O39" s="213"/>
      <c r="P39" s="213"/>
      <c r="Q39" s="209"/>
      <c r="R39" s="226"/>
      <c r="S39" s="151"/>
      <c r="T39" s="151"/>
      <c r="U39" s="151"/>
      <c r="V39" s="152"/>
      <c r="W39" s="153"/>
      <c r="X39" s="154"/>
      <c r="Y39" s="151"/>
      <c r="Z39" s="151"/>
      <c r="AA39" s="151"/>
      <c r="AB39" s="155"/>
      <c r="AC39" s="154"/>
      <c r="AD39" s="151"/>
      <c r="AE39" s="151"/>
      <c r="AF39" s="151"/>
      <c r="AG39" s="156"/>
      <c r="AH39" s="154"/>
      <c r="AI39" s="151"/>
      <c r="AJ39" s="151"/>
      <c r="AK39" s="151"/>
      <c r="AL39" s="155"/>
      <c r="AM39" s="157"/>
      <c r="AN39" s="158"/>
      <c r="AO39" s="158"/>
      <c r="AP39" s="159"/>
      <c r="AQ39" s="223"/>
      <c r="AR39" s="154"/>
      <c r="AS39" s="151"/>
      <c r="AT39" s="151"/>
      <c r="AU39" s="151"/>
      <c r="AV39" s="151"/>
      <c r="AW39" s="31"/>
      <c r="AX39" s="31"/>
      <c r="AY39" s="31"/>
      <c r="AZ39" s="31"/>
      <c r="BA39" s="31"/>
      <c r="BB39" s="31"/>
    </row>
    <row r="40" spans="1:54" ht="21" customHeight="1">
      <c r="A40" s="182">
        <f t="shared" si="5"/>
        <v>37</v>
      </c>
      <c r="B40" s="83" t="s">
        <v>145</v>
      </c>
      <c r="C40" s="150"/>
      <c r="D40" s="227"/>
      <c r="E40" s="149"/>
      <c r="F40" s="149"/>
      <c r="G40" s="149"/>
      <c r="H40" s="149"/>
      <c r="I40" s="149"/>
      <c r="J40" s="228"/>
      <c r="K40" s="213"/>
      <c r="L40" s="213"/>
      <c r="M40" s="213"/>
      <c r="N40" s="213"/>
      <c r="O40" s="213"/>
      <c r="P40" s="213"/>
      <c r="Q40" s="209"/>
      <c r="R40" s="226"/>
      <c r="S40" s="151"/>
      <c r="T40" s="151"/>
      <c r="U40" s="151"/>
      <c r="V40" s="152"/>
      <c r="W40" s="153"/>
      <c r="X40" s="154"/>
      <c r="Y40" s="151"/>
      <c r="Z40" s="151"/>
      <c r="AA40" s="151"/>
      <c r="AB40" s="155"/>
      <c r="AC40" s="154"/>
      <c r="AD40" s="151"/>
      <c r="AE40" s="151"/>
      <c r="AF40" s="151"/>
      <c r="AG40" s="156"/>
      <c r="AH40" s="154"/>
      <c r="AI40" s="151"/>
      <c r="AJ40" s="151"/>
      <c r="AK40" s="151"/>
      <c r="AL40" s="155"/>
      <c r="AM40" s="157"/>
      <c r="AN40" s="158"/>
      <c r="AO40" s="158"/>
      <c r="AP40" s="159"/>
      <c r="AQ40" s="223"/>
      <c r="AR40" s="154"/>
      <c r="AS40" s="151"/>
      <c r="AT40" s="151"/>
      <c r="AU40" s="151"/>
      <c r="AV40" s="151"/>
      <c r="AW40" s="31"/>
      <c r="AX40" s="31"/>
      <c r="AY40" s="31"/>
      <c r="AZ40" s="31"/>
      <c r="BA40" s="31"/>
      <c r="BB40" s="31"/>
    </row>
    <row r="41" spans="1:54" ht="21" customHeight="1">
      <c r="A41" s="182">
        <f t="shared" si="5"/>
        <v>38</v>
      </c>
      <c r="B41" s="83" t="s">
        <v>22</v>
      </c>
      <c r="C41" s="150"/>
      <c r="D41" s="227">
        <f t="shared" si="6"/>
        <v>2.1</v>
      </c>
      <c r="E41" s="149"/>
      <c r="F41" s="149"/>
      <c r="G41" s="149"/>
      <c r="H41" s="149">
        <f t="shared" si="3"/>
        <v>1</v>
      </c>
      <c r="I41" s="149">
        <f t="shared" si="4"/>
        <v>0</v>
      </c>
      <c r="J41" s="228">
        <f t="shared" si="1"/>
        <v>2</v>
      </c>
      <c r="K41" s="213">
        <v>0</v>
      </c>
      <c r="L41" s="213">
        <v>1</v>
      </c>
      <c r="M41" s="213">
        <v>0</v>
      </c>
      <c r="N41" s="213">
        <v>0</v>
      </c>
      <c r="O41" s="213">
        <v>0</v>
      </c>
      <c r="P41" s="213">
        <v>0</v>
      </c>
      <c r="Q41" s="209">
        <f t="shared" si="7"/>
        <v>1</v>
      </c>
      <c r="R41" s="226">
        <f t="shared" si="0"/>
        <v>0.1</v>
      </c>
      <c r="S41" s="151"/>
      <c r="T41" s="151"/>
      <c r="U41" s="151"/>
      <c r="V41" s="152"/>
      <c r="W41" s="153"/>
      <c r="X41" s="154"/>
      <c r="Y41" s="151"/>
      <c r="Z41" s="151"/>
      <c r="AA41" s="151">
        <v>1</v>
      </c>
      <c r="AB41" s="155"/>
      <c r="AC41" s="154"/>
      <c r="AD41" s="151"/>
      <c r="AE41" s="151"/>
      <c r="AF41" s="151"/>
      <c r="AG41" s="156"/>
      <c r="AH41" s="154"/>
      <c r="AI41" s="151"/>
      <c r="AJ41" s="151"/>
      <c r="AK41" s="151"/>
      <c r="AL41" s="155"/>
      <c r="AM41" s="157"/>
      <c r="AN41" s="158"/>
      <c r="AO41" s="158"/>
      <c r="AP41" s="159"/>
      <c r="AQ41" s="223"/>
      <c r="AR41" s="154"/>
      <c r="AS41" s="151"/>
      <c r="AT41" s="151"/>
      <c r="AU41" s="151"/>
      <c r="AV41" s="151"/>
      <c r="AW41" s="31"/>
      <c r="AX41" s="31"/>
      <c r="AY41" s="31"/>
      <c r="AZ41" s="31"/>
      <c r="BA41" s="31"/>
      <c r="BB41" s="31"/>
    </row>
    <row r="42" spans="1:98" s="8" customFormat="1" ht="21" customHeight="1">
      <c r="A42" s="182">
        <f t="shared" si="5"/>
        <v>39</v>
      </c>
      <c r="B42" s="83" t="s">
        <v>23</v>
      </c>
      <c r="C42" s="150"/>
      <c r="D42" s="227"/>
      <c r="E42" s="149"/>
      <c r="F42" s="149"/>
      <c r="G42" s="149"/>
      <c r="H42" s="149"/>
      <c r="I42" s="149"/>
      <c r="J42" s="228"/>
      <c r="K42" s="213"/>
      <c r="L42" s="213"/>
      <c r="M42" s="213"/>
      <c r="N42" s="213"/>
      <c r="O42" s="213"/>
      <c r="P42" s="213"/>
      <c r="Q42" s="209"/>
      <c r="R42" s="226">
        <f t="shared" si="0"/>
        <v>0</v>
      </c>
      <c r="S42" s="151"/>
      <c r="T42" s="151"/>
      <c r="U42" s="151"/>
      <c r="V42" s="150"/>
      <c r="W42" s="160"/>
      <c r="X42" s="154"/>
      <c r="Y42" s="151"/>
      <c r="Z42" s="151"/>
      <c r="AA42" s="151"/>
      <c r="AB42" s="155"/>
      <c r="AC42" s="154"/>
      <c r="AD42" s="151"/>
      <c r="AE42" s="151"/>
      <c r="AF42" s="151"/>
      <c r="AG42" s="156"/>
      <c r="AH42" s="154"/>
      <c r="AI42" s="151"/>
      <c r="AJ42" s="151"/>
      <c r="AK42" s="151"/>
      <c r="AL42" s="155"/>
      <c r="AM42" s="157"/>
      <c r="AN42" s="158"/>
      <c r="AO42" s="158"/>
      <c r="AP42" s="159"/>
      <c r="AQ42" s="223"/>
      <c r="AR42" s="154"/>
      <c r="AS42" s="151"/>
      <c r="AT42" s="151"/>
      <c r="AU42" s="151"/>
      <c r="AV42" s="151"/>
      <c r="AW42" s="31"/>
      <c r="AX42" s="31"/>
      <c r="AY42" s="31"/>
      <c r="AZ42" s="31"/>
      <c r="BA42" s="31"/>
      <c r="BB42" s="31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</row>
    <row r="43" spans="1:54" ht="21" customHeight="1">
      <c r="A43" s="182">
        <f t="shared" si="5"/>
        <v>40</v>
      </c>
      <c r="B43" s="83" t="s">
        <v>24</v>
      </c>
      <c r="C43" s="150"/>
      <c r="D43" s="227">
        <f t="shared" si="6"/>
        <v>2.5</v>
      </c>
      <c r="E43" s="149"/>
      <c r="F43" s="149"/>
      <c r="G43" s="149"/>
      <c r="H43" s="149">
        <f aca="true" t="shared" si="8" ref="H43:H73">SUM(V43,AA43,AF43,AK43,AP43,AU43)</f>
        <v>0</v>
      </c>
      <c r="I43" s="149">
        <f t="shared" si="4"/>
        <v>1</v>
      </c>
      <c r="J43" s="228">
        <f t="shared" si="1"/>
        <v>1</v>
      </c>
      <c r="K43" s="213">
        <v>0</v>
      </c>
      <c r="L43" s="213">
        <v>2</v>
      </c>
      <c r="M43" s="213">
        <v>1</v>
      </c>
      <c r="N43" s="213">
        <v>0</v>
      </c>
      <c r="O43" s="213">
        <v>12</v>
      </c>
      <c r="P43" s="213">
        <v>0</v>
      </c>
      <c r="Q43" s="209">
        <f t="shared" si="7"/>
        <v>15</v>
      </c>
      <c r="R43" s="226">
        <f t="shared" si="0"/>
        <v>1.5</v>
      </c>
      <c r="S43" s="151"/>
      <c r="T43" s="151"/>
      <c r="U43" s="151"/>
      <c r="V43" s="152"/>
      <c r="W43" s="153"/>
      <c r="X43" s="154"/>
      <c r="Y43" s="151"/>
      <c r="Z43" s="151"/>
      <c r="AA43" s="151"/>
      <c r="AB43" s="222">
        <v>1</v>
      </c>
      <c r="AC43" s="154"/>
      <c r="AD43" s="151"/>
      <c r="AE43" s="151"/>
      <c r="AF43" s="151"/>
      <c r="AG43" s="156"/>
      <c r="AH43" s="154"/>
      <c r="AI43" s="151"/>
      <c r="AJ43" s="151"/>
      <c r="AK43" s="151"/>
      <c r="AL43" s="155"/>
      <c r="AM43" s="157"/>
      <c r="AN43" s="158"/>
      <c r="AO43" s="158"/>
      <c r="AP43" s="159"/>
      <c r="AQ43" s="223"/>
      <c r="AR43" s="154"/>
      <c r="AS43" s="151"/>
      <c r="AT43" s="151"/>
      <c r="AU43" s="151"/>
      <c r="AV43" s="151"/>
      <c r="AW43" s="31"/>
      <c r="AX43" s="31"/>
      <c r="AY43" s="31"/>
      <c r="AZ43" s="31"/>
      <c r="BA43" s="31"/>
      <c r="BB43" s="31"/>
    </row>
    <row r="44" spans="1:54" ht="21" customHeight="1">
      <c r="A44" s="182">
        <f t="shared" si="5"/>
        <v>41</v>
      </c>
      <c r="B44" s="83" t="s">
        <v>98</v>
      </c>
      <c r="C44" s="150"/>
      <c r="D44" s="227"/>
      <c r="E44" s="149"/>
      <c r="F44" s="149"/>
      <c r="G44" s="149"/>
      <c r="H44" s="149"/>
      <c r="I44" s="149"/>
      <c r="J44" s="228"/>
      <c r="K44" s="213"/>
      <c r="L44" s="213"/>
      <c r="M44" s="213"/>
      <c r="N44" s="213"/>
      <c r="O44" s="213"/>
      <c r="P44" s="212"/>
      <c r="Q44" s="209"/>
      <c r="R44" s="226">
        <f t="shared" si="0"/>
        <v>0</v>
      </c>
      <c r="S44" s="151"/>
      <c r="T44" s="151"/>
      <c r="U44" s="151"/>
      <c r="V44" s="152"/>
      <c r="W44" s="153"/>
      <c r="X44" s="154"/>
      <c r="Y44" s="151"/>
      <c r="Z44" s="151"/>
      <c r="AA44" s="151"/>
      <c r="AB44" s="155"/>
      <c r="AC44" s="154"/>
      <c r="AD44" s="151"/>
      <c r="AE44" s="151"/>
      <c r="AF44" s="151"/>
      <c r="AG44" s="156"/>
      <c r="AH44" s="154"/>
      <c r="AI44" s="151"/>
      <c r="AJ44" s="151"/>
      <c r="AK44" s="151"/>
      <c r="AL44" s="222"/>
      <c r="AM44" s="157"/>
      <c r="AN44" s="158"/>
      <c r="AO44" s="158"/>
      <c r="AP44" s="159"/>
      <c r="AQ44" s="223"/>
      <c r="AR44" s="154"/>
      <c r="AS44" s="151"/>
      <c r="AT44" s="151"/>
      <c r="AU44" s="151"/>
      <c r="AV44" s="151"/>
      <c r="AW44" s="31"/>
      <c r="AX44" s="31"/>
      <c r="AY44" s="31"/>
      <c r="AZ44" s="31"/>
      <c r="BA44" s="31"/>
      <c r="BB44" s="31"/>
    </row>
    <row r="45" spans="1:54" ht="21" customHeight="1">
      <c r="A45" s="182">
        <f t="shared" si="5"/>
        <v>42</v>
      </c>
      <c r="B45" s="83" t="s">
        <v>99</v>
      </c>
      <c r="C45" s="150"/>
      <c r="D45" s="227"/>
      <c r="E45" s="149"/>
      <c r="F45" s="149"/>
      <c r="G45" s="149"/>
      <c r="H45" s="149"/>
      <c r="I45" s="149"/>
      <c r="J45" s="228"/>
      <c r="K45" s="213"/>
      <c r="L45" s="213"/>
      <c r="M45" s="213"/>
      <c r="N45" s="213"/>
      <c r="O45" s="213"/>
      <c r="P45" s="213"/>
      <c r="Q45" s="209"/>
      <c r="R45" s="226">
        <f t="shared" si="0"/>
        <v>0</v>
      </c>
      <c r="S45" s="151"/>
      <c r="T45" s="151"/>
      <c r="U45" s="151"/>
      <c r="V45" s="152"/>
      <c r="W45" s="153"/>
      <c r="X45" s="154"/>
      <c r="Y45" s="151"/>
      <c r="Z45" s="151"/>
      <c r="AA45" s="151"/>
      <c r="AB45" s="155"/>
      <c r="AC45" s="154"/>
      <c r="AD45" s="151"/>
      <c r="AE45" s="151"/>
      <c r="AF45" s="151"/>
      <c r="AG45" s="156"/>
      <c r="AH45" s="154"/>
      <c r="AI45" s="151"/>
      <c r="AJ45" s="151"/>
      <c r="AK45" s="151"/>
      <c r="AL45" s="155"/>
      <c r="AM45" s="157"/>
      <c r="AN45" s="158"/>
      <c r="AO45" s="158"/>
      <c r="AP45" s="159"/>
      <c r="AQ45" s="223"/>
      <c r="AR45" s="154"/>
      <c r="AS45" s="151"/>
      <c r="AT45" s="151"/>
      <c r="AU45" s="151"/>
      <c r="AV45" s="151"/>
      <c r="AW45" s="31"/>
      <c r="AX45" s="31"/>
      <c r="AY45" s="31"/>
      <c r="AZ45" s="31"/>
      <c r="BA45" s="31"/>
      <c r="BB45" s="31"/>
    </row>
    <row r="46" spans="1:54" ht="21" customHeight="1">
      <c r="A46" s="182">
        <f t="shared" si="5"/>
        <v>43</v>
      </c>
      <c r="B46" s="83" t="s">
        <v>25</v>
      </c>
      <c r="C46" s="150"/>
      <c r="D46" s="227">
        <f t="shared" si="6"/>
        <v>1.3</v>
      </c>
      <c r="E46" s="149"/>
      <c r="F46" s="149"/>
      <c r="G46" s="149"/>
      <c r="H46" s="149">
        <f t="shared" si="8"/>
        <v>0</v>
      </c>
      <c r="I46" s="149">
        <f t="shared" si="4"/>
        <v>0</v>
      </c>
      <c r="J46" s="228">
        <f t="shared" si="1"/>
        <v>0</v>
      </c>
      <c r="K46" s="213">
        <v>0</v>
      </c>
      <c r="L46" s="213">
        <v>1</v>
      </c>
      <c r="M46" s="213">
        <v>1</v>
      </c>
      <c r="N46" s="213">
        <v>1</v>
      </c>
      <c r="O46" s="213">
        <v>9</v>
      </c>
      <c r="P46" s="213">
        <v>1</v>
      </c>
      <c r="Q46" s="209">
        <f t="shared" si="7"/>
        <v>13</v>
      </c>
      <c r="R46" s="226">
        <f t="shared" si="0"/>
        <v>1.3</v>
      </c>
      <c r="S46" s="151"/>
      <c r="T46" s="151"/>
      <c r="U46" s="151"/>
      <c r="V46" s="152"/>
      <c r="W46" s="153"/>
      <c r="X46" s="154"/>
      <c r="Y46" s="151"/>
      <c r="Z46" s="151"/>
      <c r="AA46" s="151"/>
      <c r="AB46" s="155"/>
      <c r="AC46" s="154"/>
      <c r="AD46" s="151"/>
      <c r="AE46" s="151"/>
      <c r="AF46" s="151"/>
      <c r="AG46" s="156"/>
      <c r="AH46" s="154"/>
      <c r="AI46" s="151"/>
      <c r="AJ46" s="151"/>
      <c r="AK46" s="151"/>
      <c r="AL46" s="155"/>
      <c r="AM46" s="157"/>
      <c r="AN46" s="158"/>
      <c r="AO46" s="158"/>
      <c r="AP46" s="159"/>
      <c r="AQ46" s="223"/>
      <c r="AR46" s="154"/>
      <c r="AS46" s="151"/>
      <c r="AT46" s="151"/>
      <c r="AU46" s="151"/>
      <c r="AV46" s="151"/>
      <c r="AW46" s="31"/>
      <c r="AX46" s="31"/>
      <c r="AY46" s="31"/>
      <c r="AZ46" s="31"/>
      <c r="BA46" s="31"/>
      <c r="BB46" s="31"/>
    </row>
    <row r="47" spans="1:54" ht="21" customHeight="1">
      <c r="A47" s="182">
        <f t="shared" si="5"/>
        <v>44</v>
      </c>
      <c r="B47" s="83" t="s">
        <v>26</v>
      </c>
      <c r="C47" s="150"/>
      <c r="D47" s="227"/>
      <c r="E47" s="149"/>
      <c r="F47" s="149"/>
      <c r="G47" s="149"/>
      <c r="H47" s="149"/>
      <c r="I47" s="149"/>
      <c r="J47" s="228"/>
      <c r="K47" s="213"/>
      <c r="L47" s="213"/>
      <c r="M47" s="213"/>
      <c r="N47" s="213"/>
      <c r="O47" s="213"/>
      <c r="P47" s="213"/>
      <c r="Q47" s="209"/>
      <c r="R47" s="226"/>
      <c r="S47" s="151"/>
      <c r="T47" s="151"/>
      <c r="U47" s="151"/>
      <c r="V47" s="152"/>
      <c r="W47" s="153"/>
      <c r="X47" s="154"/>
      <c r="Y47" s="151"/>
      <c r="Z47" s="151"/>
      <c r="AA47" s="151"/>
      <c r="AB47" s="155"/>
      <c r="AC47" s="154"/>
      <c r="AD47" s="151"/>
      <c r="AE47" s="151"/>
      <c r="AF47" s="151"/>
      <c r="AG47" s="156"/>
      <c r="AH47" s="154"/>
      <c r="AI47" s="151"/>
      <c r="AJ47" s="151"/>
      <c r="AK47" s="151"/>
      <c r="AL47" s="155"/>
      <c r="AM47" s="157"/>
      <c r="AN47" s="158"/>
      <c r="AO47" s="158"/>
      <c r="AP47" s="159"/>
      <c r="AQ47" s="223"/>
      <c r="AR47" s="154"/>
      <c r="AS47" s="151"/>
      <c r="AT47" s="151"/>
      <c r="AU47" s="151"/>
      <c r="AV47" s="151"/>
      <c r="AW47" s="31"/>
      <c r="AX47" s="31"/>
      <c r="AY47" s="31"/>
      <c r="AZ47" s="31"/>
      <c r="BA47" s="31"/>
      <c r="BB47" s="31"/>
    </row>
    <row r="48" spans="1:54" ht="21" customHeight="1">
      <c r="A48" s="182">
        <f t="shared" si="5"/>
        <v>45</v>
      </c>
      <c r="B48" s="83" t="s">
        <v>100</v>
      </c>
      <c r="C48" s="150"/>
      <c r="D48" s="227"/>
      <c r="E48" s="149"/>
      <c r="F48" s="149"/>
      <c r="G48" s="149"/>
      <c r="H48" s="149"/>
      <c r="I48" s="149"/>
      <c r="J48" s="228"/>
      <c r="K48" s="213"/>
      <c r="L48" s="213"/>
      <c r="M48" s="213"/>
      <c r="N48" s="213"/>
      <c r="O48" s="213"/>
      <c r="P48" s="213"/>
      <c r="Q48" s="209"/>
      <c r="R48" s="226"/>
      <c r="S48" s="151"/>
      <c r="T48" s="151"/>
      <c r="U48" s="151"/>
      <c r="V48" s="152"/>
      <c r="W48" s="153"/>
      <c r="X48" s="154"/>
      <c r="Y48" s="151"/>
      <c r="Z48" s="151"/>
      <c r="AA48" s="151"/>
      <c r="AB48" s="155"/>
      <c r="AC48" s="154"/>
      <c r="AD48" s="151"/>
      <c r="AE48" s="151"/>
      <c r="AF48" s="151"/>
      <c r="AG48" s="156"/>
      <c r="AH48" s="154"/>
      <c r="AI48" s="151"/>
      <c r="AJ48" s="151"/>
      <c r="AK48" s="151"/>
      <c r="AL48" s="155"/>
      <c r="AM48" s="157"/>
      <c r="AN48" s="158"/>
      <c r="AO48" s="158"/>
      <c r="AP48" s="159"/>
      <c r="AQ48" s="223"/>
      <c r="AR48" s="154"/>
      <c r="AS48" s="151"/>
      <c r="AT48" s="151"/>
      <c r="AU48" s="151"/>
      <c r="AV48" s="151"/>
      <c r="AW48" s="31"/>
      <c r="AX48" s="31"/>
      <c r="AY48" s="31"/>
      <c r="AZ48" s="31"/>
      <c r="BA48" s="31"/>
      <c r="BB48" s="31"/>
    </row>
    <row r="49" spans="1:54" ht="21" customHeight="1">
      <c r="A49" s="182">
        <f t="shared" si="5"/>
        <v>46</v>
      </c>
      <c r="B49" s="83" t="s">
        <v>146</v>
      </c>
      <c r="C49" s="150"/>
      <c r="D49" s="227">
        <f t="shared" si="6"/>
        <v>0.1</v>
      </c>
      <c r="E49" s="149"/>
      <c r="F49" s="149"/>
      <c r="G49" s="149"/>
      <c r="H49" s="149">
        <f t="shared" si="8"/>
        <v>0</v>
      </c>
      <c r="I49" s="149">
        <f t="shared" si="4"/>
        <v>0</v>
      </c>
      <c r="J49" s="228">
        <f t="shared" si="1"/>
        <v>0</v>
      </c>
      <c r="K49" s="213">
        <v>0</v>
      </c>
      <c r="L49" s="213">
        <v>0</v>
      </c>
      <c r="M49" s="213">
        <v>1</v>
      </c>
      <c r="N49" s="213">
        <v>0</v>
      </c>
      <c r="O49" s="213">
        <v>0</v>
      </c>
      <c r="P49" s="213">
        <v>0</v>
      </c>
      <c r="Q49" s="209">
        <f t="shared" si="7"/>
        <v>1</v>
      </c>
      <c r="R49" s="226">
        <f t="shared" si="0"/>
        <v>0.1</v>
      </c>
      <c r="S49" s="151"/>
      <c r="T49" s="151"/>
      <c r="U49" s="151"/>
      <c r="V49" s="152"/>
      <c r="W49" s="153"/>
      <c r="X49" s="154"/>
      <c r="Y49" s="151"/>
      <c r="Z49" s="151"/>
      <c r="AA49" s="151"/>
      <c r="AB49" s="155"/>
      <c r="AC49" s="154"/>
      <c r="AD49" s="151"/>
      <c r="AE49" s="151"/>
      <c r="AF49" s="151"/>
      <c r="AG49" s="156"/>
      <c r="AH49" s="154"/>
      <c r="AI49" s="151"/>
      <c r="AJ49" s="151"/>
      <c r="AK49" s="151"/>
      <c r="AL49" s="155"/>
      <c r="AM49" s="157"/>
      <c r="AN49" s="158"/>
      <c r="AO49" s="158"/>
      <c r="AP49" s="159"/>
      <c r="AQ49" s="223"/>
      <c r="AR49" s="154"/>
      <c r="AS49" s="151"/>
      <c r="AT49" s="151"/>
      <c r="AU49" s="151"/>
      <c r="AV49" s="151"/>
      <c r="AW49" s="31"/>
      <c r="AX49" s="31"/>
      <c r="AY49" s="31"/>
      <c r="AZ49" s="31"/>
      <c r="BA49" s="31"/>
      <c r="BB49" s="31"/>
    </row>
    <row r="50" spans="1:54" ht="21" customHeight="1">
      <c r="A50" s="182">
        <f t="shared" si="5"/>
        <v>47</v>
      </c>
      <c r="B50" s="83" t="s">
        <v>182</v>
      </c>
      <c r="C50" s="150"/>
      <c r="D50" s="227">
        <f t="shared" si="6"/>
        <v>0.30000000000000004</v>
      </c>
      <c r="E50" s="149"/>
      <c r="F50" s="149"/>
      <c r="G50" s="149"/>
      <c r="H50" s="149">
        <f t="shared" si="8"/>
        <v>0</v>
      </c>
      <c r="I50" s="149">
        <f t="shared" si="4"/>
        <v>0</v>
      </c>
      <c r="J50" s="228">
        <f t="shared" si="1"/>
        <v>0</v>
      </c>
      <c r="K50" s="213">
        <v>0</v>
      </c>
      <c r="L50" s="213">
        <v>1</v>
      </c>
      <c r="M50" s="213">
        <v>0</v>
      </c>
      <c r="N50" s="213">
        <v>0</v>
      </c>
      <c r="O50" s="213">
        <v>2</v>
      </c>
      <c r="P50" s="213">
        <v>0</v>
      </c>
      <c r="Q50" s="209">
        <f t="shared" si="7"/>
        <v>3</v>
      </c>
      <c r="R50" s="226">
        <f t="shared" si="0"/>
        <v>0.30000000000000004</v>
      </c>
      <c r="S50" s="151"/>
      <c r="T50" s="151"/>
      <c r="U50" s="151"/>
      <c r="V50" s="152"/>
      <c r="W50" s="153"/>
      <c r="X50" s="154"/>
      <c r="Y50" s="151"/>
      <c r="Z50" s="151"/>
      <c r="AA50" s="151"/>
      <c r="AB50" s="155"/>
      <c r="AC50" s="154"/>
      <c r="AD50" s="151"/>
      <c r="AE50" s="151"/>
      <c r="AF50" s="151"/>
      <c r="AG50" s="156"/>
      <c r="AH50" s="154"/>
      <c r="AI50" s="151"/>
      <c r="AJ50" s="151"/>
      <c r="AK50" s="151"/>
      <c r="AL50" s="155"/>
      <c r="AM50" s="157"/>
      <c r="AN50" s="158"/>
      <c r="AO50" s="158"/>
      <c r="AP50" s="159"/>
      <c r="AQ50" s="223"/>
      <c r="AR50" s="154"/>
      <c r="AS50" s="151"/>
      <c r="AT50" s="151"/>
      <c r="AU50" s="151"/>
      <c r="AV50" s="151"/>
      <c r="AW50" s="31"/>
      <c r="AX50" s="31"/>
      <c r="AY50" s="31"/>
      <c r="AZ50" s="31"/>
      <c r="BA50" s="31"/>
      <c r="BB50" s="31"/>
    </row>
    <row r="51" spans="1:54" ht="21" customHeight="1">
      <c r="A51" s="182">
        <f t="shared" si="5"/>
        <v>48</v>
      </c>
      <c r="B51" s="83" t="s">
        <v>101</v>
      </c>
      <c r="C51" s="150"/>
      <c r="D51" s="227"/>
      <c r="E51" s="149"/>
      <c r="F51" s="149"/>
      <c r="G51" s="149"/>
      <c r="H51" s="149"/>
      <c r="I51" s="149"/>
      <c r="J51" s="228"/>
      <c r="K51" s="213"/>
      <c r="L51" s="213"/>
      <c r="M51" s="213"/>
      <c r="N51" s="213"/>
      <c r="O51" s="213"/>
      <c r="P51" s="213"/>
      <c r="Q51" s="209"/>
      <c r="R51" s="226"/>
      <c r="S51" s="151"/>
      <c r="T51" s="151"/>
      <c r="U51" s="151"/>
      <c r="V51" s="152"/>
      <c r="W51" s="153"/>
      <c r="X51" s="154"/>
      <c r="Y51" s="151"/>
      <c r="Z51" s="151"/>
      <c r="AA51" s="151"/>
      <c r="AB51" s="155"/>
      <c r="AC51" s="154"/>
      <c r="AD51" s="151"/>
      <c r="AE51" s="151"/>
      <c r="AF51" s="151"/>
      <c r="AG51" s="156"/>
      <c r="AH51" s="154"/>
      <c r="AI51" s="151"/>
      <c r="AJ51" s="151"/>
      <c r="AK51" s="151"/>
      <c r="AL51" s="155"/>
      <c r="AM51" s="157"/>
      <c r="AN51" s="158"/>
      <c r="AO51" s="158"/>
      <c r="AP51" s="159"/>
      <c r="AQ51" s="223"/>
      <c r="AR51" s="154"/>
      <c r="AS51" s="151"/>
      <c r="AT51" s="151"/>
      <c r="AU51" s="151"/>
      <c r="AV51" s="151"/>
      <c r="AW51" s="31"/>
      <c r="AX51" s="31"/>
      <c r="AY51" s="31"/>
      <c r="AZ51" s="31"/>
      <c r="BA51" s="31"/>
      <c r="BB51" s="31"/>
    </row>
    <row r="52" spans="1:54" ht="21" customHeight="1">
      <c r="A52" s="182">
        <f t="shared" si="5"/>
        <v>49</v>
      </c>
      <c r="B52" s="83" t="s">
        <v>122</v>
      </c>
      <c r="C52" s="150"/>
      <c r="D52" s="227">
        <f t="shared" si="6"/>
        <v>3.1</v>
      </c>
      <c r="E52" s="149"/>
      <c r="F52" s="149"/>
      <c r="G52" s="149"/>
      <c r="H52" s="149">
        <f t="shared" si="8"/>
        <v>0</v>
      </c>
      <c r="I52" s="149">
        <f t="shared" si="4"/>
        <v>2</v>
      </c>
      <c r="J52" s="228">
        <f t="shared" si="1"/>
        <v>2</v>
      </c>
      <c r="K52" s="213">
        <v>1</v>
      </c>
      <c r="L52" s="213">
        <v>1</v>
      </c>
      <c r="M52" s="213">
        <v>1</v>
      </c>
      <c r="N52" s="213">
        <v>3</v>
      </c>
      <c r="O52" s="213">
        <v>5</v>
      </c>
      <c r="P52" s="213"/>
      <c r="Q52" s="209">
        <f t="shared" si="7"/>
        <v>11</v>
      </c>
      <c r="R52" s="226">
        <f t="shared" si="0"/>
        <v>1.1</v>
      </c>
      <c r="S52" s="151"/>
      <c r="T52" s="151"/>
      <c r="U52" s="151"/>
      <c r="V52" s="152"/>
      <c r="W52" s="153"/>
      <c r="X52" s="154"/>
      <c r="Y52" s="151"/>
      <c r="Z52" s="151"/>
      <c r="AA52" s="151"/>
      <c r="AB52" s="222">
        <v>1</v>
      </c>
      <c r="AC52" s="154"/>
      <c r="AD52" s="151"/>
      <c r="AE52" s="151"/>
      <c r="AF52" s="151"/>
      <c r="AG52" s="156"/>
      <c r="AH52" s="154"/>
      <c r="AI52" s="151"/>
      <c r="AJ52" s="151"/>
      <c r="AK52" s="151"/>
      <c r="AL52" s="222">
        <v>1</v>
      </c>
      <c r="AM52" s="157"/>
      <c r="AN52" s="158"/>
      <c r="AO52" s="158"/>
      <c r="AP52" s="159"/>
      <c r="AQ52" s="223"/>
      <c r="AR52" s="154"/>
      <c r="AS52" s="151"/>
      <c r="AT52" s="151"/>
      <c r="AU52" s="151"/>
      <c r="AV52" s="151"/>
      <c r="AW52" s="31"/>
      <c r="AX52" s="31"/>
      <c r="AY52" s="31"/>
      <c r="AZ52" s="31"/>
      <c r="BA52" s="31"/>
      <c r="BB52" s="31"/>
    </row>
    <row r="53" spans="1:54" ht="21" customHeight="1">
      <c r="A53" s="182">
        <f t="shared" si="5"/>
        <v>50</v>
      </c>
      <c r="B53" s="83" t="s">
        <v>124</v>
      </c>
      <c r="C53" s="150"/>
      <c r="D53" s="227"/>
      <c r="E53" s="149"/>
      <c r="F53" s="149"/>
      <c r="G53" s="149"/>
      <c r="H53" s="149"/>
      <c r="I53" s="149"/>
      <c r="J53" s="228"/>
      <c r="K53" s="213"/>
      <c r="L53" s="213"/>
      <c r="M53" s="213"/>
      <c r="N53" s="213"/>
      <c r="O53" s="213"/>
      <c r="P53" s="213"/>
      <c r="Q53" s="209"/>
      <c r="R53" s="226"/>
      <c r="S53" s="151"/>
      <c r="T53" s="151"/>
      <c r="U53" s="151"/>
      <c r="V53" s="152"/>
      <c r="W53" s="153"/>
      <c r="X53" s="154"/>
      <c r="Y53" s="151"/>
      <c r="Z53" s="151"/>
      <c r="AA53" s="151"/>
      <c r="AB53" s="155"/>
      <c r="AC53" s="154"/>
      <c r="AD53" s="151"/>
      <c r="AE53" s="151"/>
      <c r="AF53" s="151"/>
      <c r="AG53" s="156"/>
      <c r="AH53" s="154"/>
      <c r="AI53" s="151"/>
      <c r="AJ53" s="151"/>
      <c r="AK53" s="151"/>
      <c r="AL53" s="155"/>
      <c r="AM53" s="157"/>
      <c r="AN53" s="158"/>
      <c r="AO53" s="158"/>
      <c r="AP53" s="159"/>
      <c r="AQ53" s="223"/>
      <c r="AR53" s="154"/>
      <c r="AS53" s="151"/>
      <c r="AT53" s="151"/>
      <c r="AU53" s="151"/>
      <c r="AV53" s="151"/>
      <c r="AW53" s="31"/>
      <c r="AX53" s="31"/>
      <c r="AY53" s="31"/>
      <c r="AZ53" s="31"/>
      <c r="BA53" s="31"/>
      <c r="BB53" s="31"/>
    </row>
    <row r="54" spans="1:54" ht="21" customHeight="1">
      <c r="A54" s="182">
        <f t="shared" si="5"/>
        <v>51</v>
      </c>
      <c r="B54" s="83" t="s">
        <v>123</v>
      </c>
      <c r="C54" s="150"/>
      <c r="D54" s="227">
        <f t="shared" si="6"/>
        <v>0.4</v>
      </c>
      <c r="E54" s="149"/>
      <c r="F54" s="149"/>
      <c r="G54" s="149"/>
      <c r="H54" s="149">
        <f t="shared" si="8"/>
        <v>0</v>
      </c>
      <c r="I54" s="149">
        <f t="shared" si="4"/>
        <v>0</v>
      </c>
      <c r="J54" s="228">
        <f t="shared" si="1"/>
        <v>0</v>
      </c>
      <c r="K54" s="213">
        <v>0</v>
      </c>
      <c r="L54" s="213">
        <v>1</v>
      </c>
      <c r="M54" s="213">
        <v>0</v>
      </c>
      <c r="N54" s="213">
        <v>0</v>
      </c>
      <c r="O54" s="213">
        <v>3</v>
      </c>
      <c r="P54" s="213">
        <v>0</v>
      </c>
      <c r="Q54" s="209">
        <f t="shared" si="7"/>
        <v>4</v>
      </c>
      <c r="R54" s="226">
        <f t="shared" si="0"/>
        <v>0.4</v>
      </c>
      <c r="S54" s="151"/>
      <c r="T54" s="151"/>
      <c r="U54" s="151"/>
      <c r="V54" s="152"/>
      <c r="W54" s="153"/>
      <c r="X54" s="154"/>
      <c r="Y54" s="151"/>
      <c r="Z54" s="151"/>
      <c r="AA54" s="151"/>
      <c r="AB54" s="155"/>
      <c r="AC54" s="154"/>
      <c r="AD54" s="151"/>
      <c r="AE54" s="151"/>
      <c r="AF54" s="151"/>
      <c r="AG54" s="156"/>
      <c r="AH54" s="154"/>
      <c r="AI54" s="151"/>
      <c r="AJ54" s="151"/>
      <c r="AK54" s="151"/>
      <c r="AL54" s="155"/>
      <c r="AM54" s="157"/>
      <c r="AN54" s="158"/>
      <c r="AO54" s="158"/>
      <c r="AP54" s="159"/>
      <c r="AQ54" s="223"/>
      <c r="AR54" s="154"/>
      <c r="AS54" s="151"/>
      <c r="AT54" s="151"/>
      <c r="AU54" s="151"/>
      <c r="AV54" s="151"/>
      <c r="AW54" s="31"/>
      <c r="AX54" s="31"/>
      <c r="AY54" s="31"/>
      <c r="AZ54" s="31"/>
      <c r="BA54" s="31"/>
      <c r="BB54" s="31"/>
    </row>
    <row r="55" spans="1:54" ht="21" customHeight="1">
      <c r="A55" s="182">
        <f t="shared" si="5"/>
        <v>52</v>
      </c>
      <c r="B55" s="83" t="s">
        <v>183</v>
      </c>
      <c r="C55" s="150"/>
      <c r="D55" s="227">
        <f t="shared" si="6"/>
        <v>0.30000000000000004</v>
      </c>
      <c r="E55" s="149"/>
      <c r="F55" s="149"/>
      <c r="G55" s="149"/>
      <c r="H55" s="149">
        <f t="shared" si="8"/>
        <v>0</v>
      </c>
      <c r="I55" s="149">
        <f t="shared" si="4"/>
        <v>0</v>
      </c>
      <c r="J55" s="228">
        <f t="shared" si="1"/>
        <v>0</v>
      </c>
      <c r="K55" s="213">
        <v>0</v>
      </c>
      <c r="L55" s="213">
        <v>0</v>
      </c>
      <c r="M55" s="213">
        <v>0</v>
      </c>
      <c r="N55" s="213">
        <v>0</v>
      </c>
      <c r="O55" s="213">
        <v>3</v>
      </c>
      <c r="P55" s="213">
        <v>0</v>
      </c>
      <c r="Q55" s="209">
        <f t="shared" si="7"/>
        <v>3</v>
      </c>
      <c r="R55" s="226">
        <f t="shared" si="0"/>
        <v>0.30000000000000004</v>
      </c>
      <c r="S55" s="151"/>
      <c r="T55" s="151"/>
      <c r="U55" s="151"/>
      <c r="V55" s="152"/>
      <c r="W55" s="153"/>
      <c r="X55" s="154"/>
      <c r="Y55" s="151"/>
      <c r="Z55" s="151"/>
      <c r="AA55" s="151"/>
      <c r="AB55" s="155"/>
      <c r="AC55" s="154"/>
      <c r="AD55" s="151"/>
      <c r="AE55" s="151"/>
      <c r="AF55" s="151"/>
      <c r="AG55" s="156"/>
      <c r="AH55" s="154"/>
      <c r="AI55" s="151"/>
      <c r="AJ55" s="151"/>
      <c r="AK55" s="151"/>
      <c r="AL55" s="155"/>
      <c r="AM55" s="157"/>
      <c r="AN55" s="158"/>
      <c r="AO55" s="158"/>
      <c r="AP55" s="159"/>
      <c r="AQ55" s="223"/>
      <c r="AR55" s="154"/>
      <c r="AS55" s="151"/>
      <c r="AT55" s="151"/>
      <c r="AU55" s="151"/>
      <c r="AV55" s="151"/>
      <c r="AW55" s="31"/>
      <c r="AX55" s="31"/>
      <c r="AY55" s="31"/>
      <c r="AZ55" s="31"/>
      <c r="BA55" s="31"/>
      <c r="BB55" s="31"/>
    </row>
    <row r="56" spans="1:54" ht="21" customHeight="1">
      <c r="A56" s="182">
        <f t="shared" si="5"/>
        <v>53</v>
      </c>
      <c r="B56" s="83" t="s">
        <v>125</v>
      </c>
      <c r="C56" s="150"/>
      <c r="D56" s="227"/>
      <c r="E56" s="149"/>
      <c r="F56" s="149"/>
      <c r="G56" s="149"/>
      <c r="H56" s="149"/>
      <c r="I56" s="149"/>
      <c r="J56" s="228"/>
      <c r="K56" s="213"/>
      <c r="L56" s="213"/>
      <c r="M56" s="213"/>
      <c r="N56" s="213"/>
      <c r="O56" s="213"/>
      <c r="P56" s="213"/>
      <c r="Q56" s="209"/>
      <c r="R56" s="226"/>
      <c r="S56" s="151"/>
      <c r="T56" s="151"/>
      <c r="U56" s="151"/>
      <c r="V56" s="152"/>
      <c r="W56" s="153"/>
      <c r="X56" s="154"/>
      <c r="Y56" s="151"/>
      <c r="Z56" s="151"/>
      <c r="AA56" s="151"/>
      <c r="AB56" s="155"/>
      <c r="AC56" s="154"/>
      <c r="AD56" s="151"/>
      <c r="AE56" s="151"/>
      <c r="AF56" s="151"/>
      <c r="AG56" s="156"/>
      <c r="AH56" s="154"/>
      <c r="AI56" s="151"/>
      <c r="AJ56" s="151"/>
      <c r="AK56" s="151"/>
      <c r="AL56" s="155"/>
      <c r="AM56" s="157"/>
      <c r="AN56" s="158"/>
      <c r="AO56" s="158"/>
      <c r="AP56" s="159"/>
      <c r="AQ56" s="223"/>
      <c r="AR56" s="154"/>
      <c r="AS56" s="151"/>
      <c r="AT56" s="151"/>
      <c r="AU56" s="151"/>
      <c r="AV56" s="151"/>
      <c r="AW56" s="31"/>
      <c r="AX56" s="31"/>
      <c r="AY56" s="31"/>
      <c r="AZ56" s="31"/>
      <c r="BA56" s="31"/>
      <c r="BB56" s="31"/>
    </row>
    <row r="57" spans="1:54" ht="21" customHeight="1">
      <c r="A57" s="182">
        <f t="shared" si="5"/>
        <v>54</v>
      </c>
      <c r="B57" s="83" t="s">
        <v>148</v>
      </c>
      <c r="C57" s="150"/>
      <c r="D57" s="227"/>
      <c r="E57" s="149"/>
      <c r="F57" s="149"/>
      <c r="G57" s="149"/>
      <c r="H57" s="149"/>
      <c r="I57" s="149"/>
      <c r="J57" s="228"/>
      <c r="K57" s="213"/>
      <c r="L57" s="213"/>
      <c r="M57" s="213"/>
      <c r="N57" s="213"/>
      <c r="O57" s="213"/>
      <c r="P57" s="213"/>
      <c r="Q57" s="209"/>
      <c r="R57" s="226"/>
      <c r="S57" s="151"/>
      <c r="T57" s="151"/>
      <c r="U57" s="151"/>
      <c r="V57" s="152"/>
      <c r="W57" s="153"/>
      <c r="X57" s="154"/>
      <c r="Y57" s="151"/>
      <c r="Z57" s="151"/>
      <c r="AA57" s="151"/>
      <c r="AB57" s="155"/>
      <c r="AC57" s="154"/>
      <c r="AD57" s="151"/>
      <c r="AE57" s="151"/>
      <c r="AF57" s="151"/>
      <c r="AG57" s="156"/>
      <c r="AH57" s="154"/>
      <c r="AI57" s="151"/>
      <c r="AJ57" s="151"/>
      <c r="AK57" s="151"/>
      <c r="AL57" s="155"/>
      <c r="AM57" s="157"/>
      <c r="AN57" s="158"/>
      <c r="AO57" s="158"/>
      <c r="AP57" s="159"/>
      <c r="AQ57" s="223"/>
      <c r="AR57" s="154"/>
      <c r="AS57" s="151"/>
      <c r="AT57" s="151"/>
      <c r="AU57" s="151"/>
      <c r="AV57" s="151"/>
      <c r="AW57" s="31"/>
      <c r="AX57" s="31"/>
      <c r="AY57" s="31"/>
      <c r="AZ57" s="31"/>
      <c r="BA57" s="31"/>
      <c r="BB57" s="31"/>
    </row>
    <row r="58" spans="1:54" ht="21" customHeight="1">
      <c r="A58" s="182">
        <f t="shared" si="5"/>
        <v>55</v>
      </c>
      <c r="B58" s="185" t="s">
        <v>149</v>
      </c>
      <c r="C58" s="150"/>
      <c r="D58" s="227">
        <f t="shared" si="6"/>
        <v>0.2</v>
      </c>
      <c r="E58" s="149"/>
      <c r="F58" s="149"/>
      <c r="G58" s="149"/>
      <c r="H58" s="149">
        <f t="shared" si="8"/>
        <v>0</v>
      </c>
      <c r="I58" s="149">
        <f t="shared" si="4"/>
        <v>0</v>
      </c>
      <c r="J58" s="228">
        <f t="shared" si="1"/>
        <v>0</v>
      </c>
      <c r="K58" s="213">
        <v>0</v>
      </c>
      <c r="L58" s="213">
        <v>0</v>
      </c>
      <c r="M58" s="213">
        <v>1</v>
      </c>
      <c r="N58" s="213">
        <v>0</v>
      </c>
      <c r="O58" s="213">
        <v>1</v>
      </c>
      <c r="P58" s="213">
        <v>0</v>
      </c>
      <c r="Q58" s="209">
        <f t="shared" si="7"/>
        <v>2</v>
      </c>
      <c r="R58" s="226">
        <f t="shared" si="0"/>
        <v>0.2</v>
      </c>
      <c r="S58" s="151"/>
      <c r="T58" s="151"/>
      <c r="U58" s="151"/>
      <c r="V58" s="152"/>
      <c r="W58" s="153"/>
      <c r="X58" s="154"/>
      <c r="Y58" s="151"/>
      <c r="Z58" s="151"/>
      <c r="AA58" s="151"/>
      <c r="AB58" s="155"/>
      <c r="AC58" s="154"/>
      <c r="AD58" s="151"/>
      <c r="AE58" s="151"/>
      <c r="AF58" s="151"/>
      <c r="AG58" s="156"/>
      <c r="AH58" s="154"/>
      <c r="AI58" s="151"/>
      <c r="AJ58" s="151"/>
      <c r="AK58" s="151"/>
      <c r="AL58" s="155"/>
      <c r="AM58" s="157"/>
      <c r="AN58" s="158"/>
      <c r="AO58" s="158"/>
      <c r="AP58" s="159"/>
      <c r="AQ58" s="223"/>
      <c r="AR58" s="154"/>
      <c r="AS58" s="151"/>
      <c r="AT58" s="151"/>
      <c r="AU58" s="151"/>
      <c r="AV58" s="151"/>
      <c r="AW58" s="31"/>
      <c r="AX58" s="31"/>
      <c r="AY58" s="31"/>
      <c r="AZ58" s="31"/>
      <c r="BA58" s="31"/>
      <c r="BB58" s="31"/>
    </row>
    <row r="59" spans="1:54" ht="21" customHeight="1">
      <c r="A59" s="182">
        <f t="shared" si="5"/>
        <v>56</v>
      </c>
      <c r="B59" s="83" t="s">
        <v>93</v>
      </c>
      <c r="C59" s="150"/>
      <c r="D59" s="227">
        <f t="shared" si="6"/>
        <v>0.1</v>
      </c>
      <c r="E59" s="149"/>
      <c r="F59" s="149"/>
      <c r="G59" s="149"/>
      <c r="H59" s="149">
        <f t="shared" si="8"/>
        <v>0</v>
      </c>
      <c r="I59" s="149">
        <f t="shared" si="4"/>
        <v>0</v>
      </c>
      <c r="J59" s="228">
        <f t="shared" si="1"/>
        <v>0</v>
      </c>
      <c r="K59" s="213">
        <v>0</v>
      </c>
      <c r="L59" s="213">
        <v>0</v>
      </c>
      <c r="M59" s="213">
        <v>0</v>
      </c>
      <c r="N59" s="213">
        <v>0</v>
      </c>
      <c r="O59" s="213">
        <v>1</v>
      </c>
      <c r="P59" s="213">
        <v>0</v>
      </c>
      <c r="Q59" s="209">
        <f t="shared" si="7"/>
        <v>1</v>
      </c>
      <c r="R59" s="226">
        <f t="shared" si="0"/>
        <v>0.1</v>
      </c>
      <c r="S59" s="151"/>
      <c r="T59" s="151"/>
      <c r="U59" s="151"/>
      <c r="V59" s="152"/>
      <c r="W59" s="153"/>
      <c r="X59" s="154"/>
      <c r="Y59" s="151"/>
      <c r="Z59" s="151"/>
      <c r="AA59" s="151"/>
      <c r="AB59" s="155"/>
      <c r="AC59" s="154"/>
      <c r="AD59" s="151"/>
      <c r="AE59" s="151"/>
      <c r="AF59" s="151"/>
      <c r="AG59" s="156"/>
      <c r="AH59" s="154"/>
      <c r="AI59" s="151"/>
      <c r="AJ59" s="151"/>
      <c r="AK59" s="151"/>
      <c r="AL59" s="155"/>
      <c r="AM59" s="157"/>
      <c r="AN59" s="158"/>
      <c r="AO59" s="158"/>
      <c r="AP59" s="159"/>
      <c r="AQ59" s="223"/>
      <c r="AR59" s="154"/>
      <c r="AS59" s="151"/>
      <c r="AT59" s="151"/>
      <c r="AU59" s="151"/>
      <c r="AV59" s="151"/>
      <c r="AW59" s="31"/>
      <c r="AX59" s="31"/>
      <c r="AY59" s="31"/>
      <c r="AZ59" s="31"/>
      <c r="BA59" s="31"/>
      <c r="BB59" s="31"/>
    </row>
    <row r="60" spans="1:54" ht="21" customHeight="1">
      <c r="A60" s="182">
        <f t="shared" si="5"/>
        <v>57</v>
      </c>
      <c r="B60" s="83" t="s">
        <v>127</v>
      </c>
      <c r="C60" s="150"/>
      <c r="D60" s="227"/>
      <c r="E60" s="149"/>
      <c r="F60" s="149"/>
      <c r="G60" s="149"/>
      <c r="H60" s="149"/>
      <c r="I60" s="149"/>
      <c r="J60" s="228"/>
      <c r="K60" s="213"/>
      <c r="L60" s="213"/>
      <c r="M60" s="213"/>
      <c r="N60" s="213"/>
      <c r="O60" s="213"/>
      <c r="P60" s="213"/>
      <c r="Q60" s="209"/>
      <c r="R60" s="226"/>
      <c r="S60" s="151"/>
      <c r="T60" s="151"/>
      <c r="U60" s="151"/>
      <c r="V60" s="152"/>
      <c r="W60" s="153"/>
      <c r="X60" s="154"/>
      <c r="Y60" s="151"/>
      <c r="Z60" s="151"/>
      <c r="AA60" s="151"/>
      <c r="AB60" s="155"/>
      <c r="AC60" s="154"/>
      <c r="AD60" s="151"/>
      <c r="AE60" s="151"/>
      <c r="AF60" s="151"/>
      <c r="AG60" s="156"/>
      <c r="AH60" s="154"/>
      <c r="AI60" s="151"/>
      <c r="AJ60" s="151"/>
      <c r="AK60" s="151"/>
      <c r="AL60" s="155"/>
      <c r="AM60" s="157"/>
      <c r="AN60" s="158"/>
      <c r="AO60" s="158"/>
      <c r="AP60" s="159"/>
      <c r="AQ60" s="223"/>
      <c r="AR60" s="154"/>
      <c r="AS60" s="151"/>
      <c r="AT60" s="151"/>
      <c r="AU60" s="151"/>
      <c r="AV60" s="151"/>
      <c r="AW60" s="31"/>
      <c r="AX60" s="31"/>
      <c r="AY60" s="31"/>
      <c r="AZ60" s="31"/>
      <c r="BA60" s="31"/>
      <c r="BB60" s="31"/>
    </row>
    <row r="61" spans="1:54" ht="21" customHeight="1">
      <c r="A61" s="182">
        <f t="shared" si="5"/>
        <v>58</v>
      </c>
      <c r="B61" s="83" t="s">
        <v>27</v>
      </c>
      <c r="C61" s="150"/>
      <c r="D61" s="227">
        <f t="shared" si="6"/>
        <v>0.2</v>
      </c>
      <c r="E61" s="149"/>
      <c r="F61" s="149"/>
      <c r="G61" s="149"/>
      <c r="H61" s="149">
        <f t="shared" si="8"/>
        <v>0</v>
      </c>
      <c r="I61" s="149">
        <f t="shared" si="4"/>
        <v>0</v>
      </c>
      <c r="J61" s="228">
        <f t="shared" si="1"/>
        <v>0</v>
      </c>
      <c r="K61" s="213">
        <v>0</v>
      </c>
      <c r="L61" s="213">
        <v>0</v>
      </c>
      <c r="M61" s="213">
        <v>0</v>
      </c>
      <c r="N61" s="213">
        <v>1</v>
      </c>
      <c r="O61" s="213">
        <v>1</v>
      </c>
      <c r="P61" s="213">
        <v>0</v>
      </c>
      <c r="Q61" s="209">
        <f t="shared" si="7"/>
        <v>2</v>
      </c>
      <c r="R61" s="226">
        <f t="shared" si="0"/>
        <v>0.2</v>
      </c>
      <c r="S61" s="151"/>
      <c r="T61" s="151"/>
      <c r="U61" s="151"/>
      <c r="V61" s="152"/>
      <c r="W61" s="153"/>
      <c r="X61" s="154"/>
      <c r="Y61" s="151"/>
      <c r="Z61" s="151"/>
      <c r="AA61" s="151"/>
      <c r="AB61" s="155"/>
      <c r="AC61" s="154"/>
      <c r="AD61" s="151"/>
      <c r="AE61" s="151"/>
      <c r="AF61" s="151"/>
      <c r="AG61" s="156"/>
      <c r="AH61" s="154"/>
      <c r="AI61" s="151"/>
      <c r="AJ61" s="151"/>
      <c r="AK61" s="151"/>
      <c r="AL61" s="155"/>
      <c r="AM61" s="157"/>
      <c r="AN61" s="158"/>
      <c r="AO61" s="158"/>
      <c r="AP61" s="159"/>
      <c r="AQ61" s="223"/>
      <c r="AR61" s="154"/>
      <c r="AS61" s="151"/>
      <c r="AT61" s="151"/>
      <c r="AU61" s="151"/>
      <c r="AV61" s="151"/>
      <c r="AW61" s="31"/>
      <c r="AX61" s="31"/>
      <c r="AY61" s="31"/>
      <c r="AZ61" s="31"/>
      <c r="BA61" s="31"/>
      <c r="BB61" s="31"/>
    </row>
    <row r="62" spans="1:54" ht="21" customHeight="1">
      <c r="A62" s="182">
        <f t="shared" si="5"/>
        <v>59</v>
      </c>
      <c r="B62" s="83" t="s">
        <v>129</v>
      </c>
      <c r="C62" s="150"/>
      <c r="D62" s="227"/>
      <c r="E62" s="149"/>
      <c r="F62" s="149"/>
      <c r="G62" s="149"/>
      <c r="H62" s="149"/>
      <c r="I62" s="149"/>
      <c r="J62" s="228"/>
      <c r="K62" s="213"/>
      <c r="L62" s="213"/>
      <c r="M62" s="213"/>
      <c r="N62" s="213"/>
      <c r="O62" s="213"/>
      <c r="P62" s="213"/>
      <c r="Q62" s="209"/>
      <c r="R62" s="226"/>
      <c r="S62" s="151"/>
      <c r="T62" s="151"/>
      <c r="U62" s="151"/>
      <c r="V62" s="152"/>
      <c r="W62" s="153"/>
      <c r="X62" s="154"/>
      <c r="Y62" s="151"/>
      <c r="Z62" s="151"/>
      <c r="AA62" s="151"/>
      <c r="AB62" s="155"/>
      <c r="AC62" s="154"/>
      <c r="AD62" s="151"/>
      <c r="AE62" s="151"/>
      <c r="AF62" s="151"/>
      <c r="AG62" s="156"/>
      <c r="AH62" s="154"/>
      <c r="AI62" s="151"/>
      <c r="AJ62" s="151"/>
      <c r="AK62" s="151"/>
      <c r="AL62" s="155"/>
      <c r="AM62" s="157"/>
      <c r="AN62" s="158"/>
      <c r="AO62" s="158"/>
      <c r="AP62" s="159"/>
      <c r="AQ62" s="223"/>
      <c r="AR62" s="154"/>
      <c r="AS62" s="151"/>
      <c r="AT62" s="151"/>
      <c r="AU62" s="151"/>
      <c r="AV62" s="151"/>
      <c r="AW62" s="31"/>
      <c r="AX62" s="31"/>
      <c r="AY62" s="31"/>
      <c r="AZ62" s="31"/>
      <c r="BA62" s="31"/>
      <c r="BB62" s="31"/>
    </row>
    <row r="63" spans="1:54" ht="21" customHeight="1">
      <c r="A63" s="182">
        <f t="shared" si="5"/>
        <v>60</v>
      </c>
      <c r="B63" s="83" t="s">
        <v>97</v>
      </c>
      <c r="C63" s="152"/>
      <c r="D63" s="227">
        <f t="shared" si="6"/>
        <v>20</v>
      </c>
      <c r="E63" s="149">
        <v>1</v>
      </c>
      <c r="F63" s="149">
        <v>1</v>
      </c>
      <c r="G63" s="149"/>
      <c r="H63" s="149">
        <f t="shared" si="8"/>
        <v>1</v>
      </c>
      <c r="I63" s="149">
        <f t="shared" si="4"/>
        <v>4</v>
      </c>
      <c r="J63" s="228">
        <f t="shared" si="1"/>
        <v>15</v>
      </c>
      <c r="K63" s="213">
        <v>25</v>
      </c>
      <c r="L63" s="213">
        <v>25</v>
      </c>
      <c r="M63" s="213">
        <v>25</v>
      </c>
      <c r="N63" s="213">
        <v>25</v>
      </c>
      <c r="O63" s="213">
        <v>25</v>
      </c>
      <c r="P63" s="213">
        <v>25</v>
      </c>
      <c r="Q63" s="209">
        <f t="shared" si="7"/>
        <v>150</v>
      </c>
      <c r="R63" s="226">
        <f t="shared" si="0"/>
        <v>5</v>
      </c>
      <c r="S63" s="151"/>
      <c r="T63" s="151"/>
      <c r="U63" s="151"/>
      <c r="V63" s="152"/>
      <c r="W63" s="153"/>
      <c r="X63" s="154"/>
      <c r="Y63" s="151"/>
      <c r="Z63" s="151"/>
      <c r="AA63" s="151"/>
      <c r="AB63" s="222">
        <v>2</v>
      </c>
      <c r="AC63" s="154"/>
      <c r="AD63" s="151"/>
      <c r="AE63" s="151"/>
      <c r="AF63" s="151"/>
      <c r="AG63" s="156"/>
      <c r="AH63" s="154"/>
      <c r="AI63" s="151"/>
      <c r="AJ63" s="151"/>
      <c r="AK63" s="151"/>
      <c r="AL63" s="222">
        <v>2</v>
      </c>
      <c r="AM63" s="224">
        <v>1</v>
      </c>
      <c r="AN63" s="151">
        <v>1</v>
      </c>
      <c r="AO63" s="151"/>
      <c r="AP63" s="225"/>
      <c r="AQ63" s="223"/>
      <c r="AR63" s="154"/>
      <c r="AS63" s="151"/>
      <c r="AT63" s="151"/>
      <c r="AU63" s="151">
        <v>1</v>
      </c>
      <c r="AV63" s="151"/>
      <c r="AW63" s="31"/>
      <c r="AX63" s="31"/>
      <c r="AY63" s="31"/>
      <c r="AZ63" s="31"/>
      <c r="BA63" s="31"/>
      <c r="BB63" s="31"/>
    </row>
    <row r="64" spans="1:54" ht="21" customHeight="1">
      <c r="A64" s="182">
        <f t="shared" si="5"/>
        <v>61</v>
      </c>
      <c r="B64" s="83" t="s">
        <v>81</v>
      </c>
      <c r="C64" s="152"/>
      <c r="D64" s="227">
        <f t="shared" si="6"/>
        <v>21</v>
      </c>
      <c r="E64" s="149"/>
      <c r="F64" s="149"/>
      <c r="G64" s="149">
        <v>1</v>
      </c>
      <c r="H64" s="149">
        <f t="shared" si="8"/>
        <v>3</v>
      </c>
      <c r="I64" s="149">
        <f t="shared" si="4"/>
        <v>7</v>
      </c>
      <c r="J64" s="228">
        <f t="shared" si="1"/>
        <v>16</v>
      </c>
      <c r="K64" s="213">
        <v>13</v>
      </c>
      <c r="L64" s="213">
        <v>24</v>
      </c>
      <c r="M64" s="213">
        <v>18</v>
      </c>
      <c r="N64" s="213">
        <v>11</v>
      </c>
      <c r="O64" s="213">
        <v>25</v>
      </c>
      <c r="P64" s="213">
        <v>11</v>
      </c>
      <c r="Q64" s="209">
        <f t="shared" si="7"/>
        <v>102</v>
      </c>
      <c r="R64" s="226">
        <f t="shared" si="0"/>
        <v>5</v>
      </c>
      <c r="S64" s="151"/>
      <c r="T64" s="151"/>
      <c r="U64" s="151"/>
      <c r="V64" s="152"/>
      <c r="W64" s="153"/>
      <c r="X64" s="154"/>
      <c r="Y64" s="151"/>
      <c r="Z64" s="151"/>
      <c r="AA64" s="151"/>
      <c r="AB64" s="222">
        <v>2</v>
      </c>
      <c r="AC64" s="154"/>
      <c r="AD64" s="151"/>
      <c r="AE64" s="151"/>
      <c r="AF64" s="151">
        <v>1</v>
      </c>
      <c r="AG64" s="223">
        <v>2</v>
      </c>
      <c r="AH64" s="154"/>
      <c r="AI64" s="151"/>
      <c r="AJ64" s="151">
        <v>1</v>
      </c>
      <c r="AK64" s="151">
        <v>1</v>
      </c>
      <c r="AL64" s="222">
        <v>1</v>
      </c>
      <c r="AM64" s="157"/>
      <c r="AN64" s="158"/>
      <c r="AO64" s="158"/>
      <c r="AP64" s="225">
        <v>1</v>
      </c>
      <c r="AQ64" s="223">
        <v>2</v>
      </c>
      <c r="AR64" s="154"/>
      <c r="AS64" s="151"/>
      <c r="AT64" s="151"/>
      <c r="AU64" s="151"/>
      <c r="AV64" s="151"/>
      <c r="AW64" s="31"/>
      <c r="AX64" s="31"/>
      <c r="AY64" s="31"/>
      <c r="AZ64" s="31"/>
      <c r="BA64" s="31"/>
      <c r="BB64" s="31"/>
    </row>
    <row r="65" spans="1:54" ht="21" customHeight="1">
      <c r="A65" s="182">
        <f t="shared" si="5"/>
        <v>62</v>
      </c>
      <c r="B65" s="83" t="s">
        <v>235</v>
      </c>
      <c r="C65" s="165"/>
      <c r="D65" s="227">
        <f t="shared" si="6"/>
        <v>21</v>
      </c>
      <c r="E65" s="149"/>
      <c r="F65" s="149">
        <v>2</v>
      </c>
      <c r="G65" s="149">
        <v>1</v>
      </c>
      <c r="H65" s="149">
        <f t="shared" si="8"/>
        <v>0</v>
      </c>
      <c r="I65" s="149">
        <f t="shared" si="4"/>
        <v>5</v>
      </c>
      <c r="J65" s="228">
        <f t="shared" si="1"/>
        <v>16</v>
      </c>
      <c r="K65" s="213">
        <v>7</v>
      </c>
      <c r="L65" s="213">
        <v>16</v>
      </c>
      <c r="M65" s="213">
        <v>12</v>
      </c>
      <c r="N65" s="213">
        <v>18</v>
      </c>
      <c r="O65" s="213">
        <v>21</v>
      </c>
      <c r="P65" s="213">
        <v>6</v>
      </c>
      <c r="Q65" s="209">
        <f t="shared" si="7"/>
        <v>80</v>
      </c>
      <c r="R65" s="226">
        <f t="shared" si="0"/>
        <v>5</v>
      </c>
      <c r="S65" s="151"/>
      <c r="T65" s="151"/>
      <c r="U65" s="151"/>
      <c r="V65" s="152"/>
      <c r="W65" s="153">
        <v>2</v>
      </c>
      <c r="X65" s="154"/>
      <c r="Y65" s="151">
        <v>1</v>
      </c>
      <c r="Z65" s="151"/>
      <c r="AA65" s="151"/>
      <c r="AB65" s="155"/>
      <c r="AC65" s="154"/>
      <c r="AD65" s="151"/>
      <c r="AE65" s="151"/>
      <c r="AF65" s="151"/>
      <c r="AG65" s="223">
        <v>1</v>
      </c>
      <c r="AH65" s="154"/>
      <c r="AI65" s="151">
        <v>1</v>
      </c>
      <c r="AJ65" s="151"/>
      <c r="AK65" s="151"/>
      <c r="AL65" s="222">
        <v>2</v>
      </c>
      <c r="AM65" s="157"/>
      <c r="AN65" s="158"/>
      <c r="AO65" s="158"/>
      <c r="AP65" s="159"/>
      <c r="AQ65" s="223"/>
      <c r="AR65" s="154"/>
      <c r="AS65" s="151"/>
      <c r="AT65" s="151">
        <v>1</v>
      </c>
      <c r="AU65" s="151"/>
      <c r="AV65" s="151"/>
      <c r="AW65" s="31"/>
      <c r="AX65" s="31"/>
      <c r="AY65" s="31"/>
      <c r="AZ65" s="31"/>
      <c r="BA65" s="31"/>
      <c r="BB65" s="31"/>
    </row>
    <row r="66" spans="1:54" ht="21" customHeight="1">
      <c r="A66" s="182">
        <f t="shared" si="5"/>
        <v>63</v>
      </c>
      <c r="B66" s="83" t="s">
        <v>96</v>
      </c>
      <c r="C66" s="165"/>
      <c r="D66" s="227">
        <f t="shared" si="6"/>
        <v>8</v>
      </c>
      <c r="E66" s="149"/>
      <c r="F66" s="149"/>
      <c r="G66" s="149"/>
      <c r="H66" s="149">
        <f t="shared" si="8"/>
        <v>0</v>
      </c>
      <c r="I66" s="149">
        <f t="shared" si="4"/>
        <v>3</v>
      </c>
      <c r="J66" s="228">
        <f t="shared" si="1"/>
        <v>3</v>
      </c>
      <c r="K66" s="213">
        <v>4</v>
      </c>
      <c r="L66" s="213">
        <v>9</v>
      </c>
      <c r="M66" s="213">
        <v>16</v>
      </c>
      <c r="N66" s="213">
        <v>6</v>
      </c>
      <c r="O66" s="213">
        <v>23</v>
      </c>
      <c r="P66" s="213">
        <v>1</v>
      </c>
      <c r="Q66" s="209">
        <f t="shared" si="7"/>
        <v>59</v>
      </c>
      <c r="R66" s="226">
        <f t="shared" si="0"/>
        <v>5</v>
      </c>
      <c r="S66" s="151"/>
      <c r="T66" s="151"/>
      <c r="U66" s="151"/>
      <c r="V66" s="152"/>
      <c r="W66" s="153">
        <v>1</v>
      </c>
      <c r="X66" s="154"/>
      <c r="Y66" s="151"/>
      <c r="Z66" s="151"/>
      <c r="AA66" s="151"/>
      <c r="AB66" s="222">
        <v>1</v>
      </c>
      <c r="AC66" s="154"/>
      <c r="AD66" s="151"/>
      <c r="AE66" s="151"/>
      <c r="AF66" s="151"/>
      <c r="AG66" s="223">
        <v>1</v>
      </c>
      <c r="AH66" s="154"/>
      <c r="AI66" s="151"/>
      <c r="AJ66" s="151"/>
      <c r="AK66" s="151"/>
      <c r="AL66" s="155"/>
      <c r="AM66" s="157"/>
      <c r="AN66" s="158"/>
      <c r="AO66" s="158"/>
      <c r="AP66" s="159"/>
      <c r="AQ66" s="223"/>
      <c r="AR66" s="154"/>
      <c r="AS66" s="151"/>
      <c r="AT66" s="151"/>
      <c r="AU66" s="151"/>
      <c r="AV66" s="151"/>
      <c r="AW66" s="31"/>
      <c r="AX66" s="31"/>
      <c r="AY66" s="31"/>
      <c r="AZ66" s="31"/>
      <c r="BA66" s="31"/>
      <c r="BB66" s="31"/>
    </row>
    <row r="67" spans="1:54" ht="21" customHeight="1">
      <c r="A67" s="182">
        <f t="shared" si="5"/>
        <v>64</v>
      </c>
      <c r="B67" s="83" t="s">
        <v>95</v>
      </c>
      <c r="D67" s="227">
        <f t="shared" si="6"/>
        <v>6</v>
      </c>
      <c r="E67" s="149"/>
      <c r="F67" s="149"/>
      <c r="G67" s="149"/>
      <c r="H67" s="149">
        <f t="shared" si="8"/>
        <v>0</v>
      </c>
      <c r="I67" s="149">
        <f t="shared" si="4"/>
        <v>1</v>
      </c>
      <c r="J67" s="228">
        <f t="shared" si="1"/>
        <v>1</v>
      </c>
      <c r="K67" s="213">
        <v>10</v>
      </c>
      <c r="L67" s="213">
        <v>16</v>
      </c>
      <c r="M67" s="213">
        <v>10</v>
      </c>
      <c r="N67" s="213">
        <v>11</v>
      </c>
      <c r="O67" s="213">
        <v>19</v>
      </c>
      <c r="P67" s="213">
        <v>1</v>
      </c>
      <c r="Q67" s="209">
        <f t="shared" si="7"/>
        <v>67</v>
      </c>
      <c r="R67" s="226">
        <f t="shared" si="0"/>
        <v>5</v>
      </c>
      <c r="S67" s="151"/>
      <c r="T67" s="151"/>
      <c r="U67" s="151"/>
      <c r="V67" s="152"/>
      <c r="W67" s="153"/>
      <c r="X67" s="154"/>
      <c r="Y67" s="151"/>
      <c r="Z67" s="151"/>
      <c r="AA67" s="151"/>
      <c r="AB67" s="155"/>
      <c r="AC67" s="154"/>
      <c r="AD67" s="151"/>
      <c r="AE67" s="151"/>
      <c r="AF67" s="151"/>
      <c r="AG67" s="156"/>
      <c r="AH67" s="154"/>
      <c r="AI67" s="151"/>
      <c r="AJ67" s="151"/>
      <c r="AK67" s="151"/>
      <c r="AL67" s="222">
        <v>1</v>
      </c>
      <c r="AM67" s="157"/>
      <c r="AN67" s="158"/>
      <c r="AO67" s="158"/>
      <c r="AP67" s="159"/>
      <c r="AQ67" s="223"/>
      <c r="AR67" s="154"/>
      <c r="AS67" s="151"/>
      <c r="AT67" s="151"/>
      <c r="AU67" s="151"/>
      <c r="AV67" s="151"/>
      <c r="AW67" s="31"/>
      <c r="AX67" s="31"/>
      <c r="AY67" s="31"/>
      <c r="AZ67" s="31"/>
      <c r="BA67" s="31"/>
      <c r="BB67" s="31"/>
    </row>
    <row r="68" spans="1:54" ht="21" customHeight="1">
      <c r="A68" s="182">
        <f t="shared" si="5"/>
        <v>65</v>
      </c>
      <c r="B68" s="83" t="s">
        <v>61</v>
      </c>
      <c r="C68" s="152"/>
      <c r="D68" s="227">
        <f t="shared" si="6"/>
        <v>11</v>
      </c>
      <c r="E68" s="149"/>
      <c r="F68" s="149"/>
      <c r="G68" s="149"/>
      <c r="H68" s="149">
        <f t="shared" si="8"/>
        <v>2</v>
      </c>
      <c r="I68" s="149">
        <f t="shared" si="4"/>
        <v>2</v>
      </c>
      <c r="J68" s="228">
        <f t="shared" si="1"/>
        <v>6</v>
      </c>
      <c r="K68" s="213">
        <v>2</v>
      </c>
      <c r="L68" s="213">
        <v>9</v>
      </c>
      <c r="M68" s="213">
        <v>12</v>
      </c>
      <c r="N68" s="213">
        <v>13</v>
      </c>
      <c r="O68" s="213">
        <v>25</v>
      </c>
      <c r="P68" s="213">
        <v>5</v>
      </c>
      <c r="Q68" s="209">
        <f t="shared" si="7"/>
        <v>66</v>
      </c>
      <c r="R68" s="226">
        <f t="shared" si="0"/>
        <v>5</v>
      </c>
      <c r="S68" s="151"/>
      <c r="T68" s="151"/>
      <c r="U68" s="151"/>
      <c r="V68" s="152"/>
      <c r="W68" s="153"/>
      <c r="X68" s="154"/>
      <c r="Y68" s="151"/>
      <c r="Z68" s="151"/>
      <c r="AA68" s="151"/>
      <c r="AB68" s="155"/>
      <c r="AC68" s="154"/>
      <c r="AD68" s="151"/>
      <c r="AE68" s="151"/>
      <c r="AF68" s="151">
        <v>1</v>
      </c>
      <c r="AG68" s="223">
        <v>2</v>
      </c>
      <c r="AH68" s="154"/>
      <c r="AI68" s="151"/>
      <c r="AJ68" s="151"/>
      <c r="AK68" s="151">
        <v>1</v>
      </c>
      <c r="AL68" s="155"/>
      <c r="AM68" s="157"/>
      <c r="AN68" s="158"/>
      <c r="AO68" s="158"/>
      <c r="AP68" s="159"/>
      <c r="AQ68" s="223"/>
      <c r="AR68" s="154"/>
      <c r="AS68" s="151"/>
      <c r="AT68" s="151"/>
      <c r="AU68" s="151"/>
      <c r="AV68" s="151"/>
      <c r="AW68" s="31"/>
      <c r="AX68" s="31"/>
      <c r="AY68" s="31"/>
      <c r="AZ68" s="31"/>
      <c r="BA68" s="31"/>
      <c r="BB68" s="31"/>
    </row>
    <row r="69" spans="1:54" ht="21" customHeight="1">
      <c r="A69" s="182">
        <f t="shared" si="5"/>
        <v>66</v>
      </c>
      <c r="B69" s="83" t="s">
        <v>69</v>
      </c>
      <c r="C69" s="165"/>
      <c r="D69" s="227">
        <f aca="true" t="shared" si="9" ref="D69:D84">SUM(J69+R69)</f>
        <v>1.9000000000000001</v>
      </c>
      <c r="E69" s="149"/>
      <c r="F69" s="149"/>
      <c r="G69" s="149"/>
      <c r="H69" s="149">
        <f t="shared" si="8"/>
        <v>0</v>
      </c>
      <c r="I69" s="149">
        <f t="shared" si="4"/>
        <v>0</v>
      </c>
      <c r="J69" s="228">
        <f aca="true" t="shared" si="10" ref="J69:J84">SUM(E69*5+F69*4+G69*3+H69*2+I69)</f>
        <v>0</v>
      </c>
      <c r="K69" s="215">
        <v>3</v>
      </c>
      <c r="L69" s="213">
        <v>1</v>
      </c>
      <c r="M69" s="213">
        <v>0</v>
      </c>
      <c r="N69" s="213">
        <v>2</v>
      </c>
      <c r="O69" s="213">
        <v>13</v>
      </c>
      <c r="P69" s="213">
        <v>0</v>
      </c>
      <c r="Q69" s="209">
        <f t="shared" si="7"/>
        <v>19</v>
      </c>
      <c r="R69" s="226">
        <f t="shared" si="0"/>
        <v>1.9000000000000001</v>
      </c>
      <c r="S69" s="151"/>
      <c r="T69" s="151"/>
      <c r="U69" s="151"/>
      <c r="V69" s="152"/>
      <c r="W69" s="153"/>
      <c r="X69" s="154"/>
      <c r="Y69" s="151"/>
      <c r="Z69" s="151"/>
      <c r="AA69" s="151"/>
      <c r="AB69" s="155"/>
      <c r="AC69" s="154"/>
      <c r="AD69" s="151"/>
      <c r="AE69" s="151"/>
      <c r="AF69" s="151"/>
      <c r="AG69" s="156"/>
      <c r="AH69" s="154"/>
      <c r="AI69" s="151"/>
      <c r="AJ69" s="151"/>
      <c r="AK69" s="151"/>
      <c r="AL69" s="155"/>
      <c r="AM69" s="157"/>
      <c r="AN69" s="158"/>
      <c r="AO69" s="158"/>
      <c r="AP69" s="159"/>
      <c r="AQ69" s="223"/>
      <c r="AR69" s="154"/>
      <c r="AS69" s="151"/>
      <c r="AT69" s="151"/>
      <c r="AU69" s="151"/>
      <c r="AV69" s="151"/>
      <c r="AW69" s="31"/>
      <c r="AX69" s="31"/>
      <c r="AY69" s="31"/>
      <c r="AZ69" s="31"/>
      <c r="BA69" s="31"/>
      <c r="BB69" s="31"/>
    </row>
    <row r="70" spans="1:54" ht="21" customHeight="1">
      <c r="A70" s="182">
        <f t="shared" si="5"/>
        <v>67</v>
      </c>
      <c r="B70" s="83" t="s">
        <v>168</v>
      </c>
      <c r="C70" s="165"/>
      <c r="D70" s="227">
        <f t="shared" si="9"/>
        <v>2.1</v>
      </c>
      <c r="E70" s="149"/>
      <c r="F70" s="149"/>
      <c r="G70" s="149"/>
      <c r="H70" s="149">
        <f t="shared" si="8"/>
        <v>0</v>
      </c>
      <c r="I70" s="149">
        <f t="shared" si="4"/>
        <v>1</v>
      </c>
      <c r="J70" s="228">
        <f t="shared" si="10"/>
        <v>1</v>
      </c>
      <c r="K70" s="215">
        <v>0</v>
      </c>
      <c r="L70" s="213">
        <v>1</v>
      </c>
      <c r="M70" s="213">
        <v>1</v>
      </c>
      <c r="N70" s="213">
        <v>4</v>
      </c>
      <c r="O70" s="213">
        <v>5</v>
      </c>
      <c r="P70" s="213">
        <v>0</v>
      </c>
      <c r="Q70" s="209">
        <f t="shared" si="7"/>
        <v>11</v>
      </c>
      <c r="R70" s="226">
        <f aca="true" t="shared" si="11" ref="R70:R84">IF(SUM(K70:P70)*0.1&gt;=5,5,SUM(K70:P70)*0.1)</f>
        <v>1.1</v>
      </c>
      <c r="S70" s="151"/>
      <c r="T70" s="151"/>
      <c r="U70" s="151"/>
      <c r="V70" s="152"/>
      <c r="W70" s="153"/>
      <c r="X70" s="154"/>
      <c r="Y70" s="151"/>
      <c r="Z70" s="151"/>
      <c r="AA70" s="151"/>
      <c r="AB70" s="155"/>
      <c r="AC70" s="154"/>
      <c r="AD70" s="151"/>
      <c r="AE70" s="151"/>
      <c r="AF70" s="151"/>
      <c r="AG70" s="156"/>
      <c r="AH70" s="154"/>
      <c r="AI70" s="151"/>
      <c r="AJ70" s="151"/>
      <c r="AK70" s="151"/>
      <c r="AL70" s="155"/>
      <c r="AM70" s="157"/>
      <c r="AN70" s="158"/>
      <c r="AO70" s="158"/>
      <c r="AP70" s="159"/>
      <c r="AQ70" s="223">
        <v>1</v>
      </c>
      <c r="AR70" s="154"/>
      <c r="AS70" s="151"/>
      <c r="AT70" s="151"/>
      <c r="AU70" s="151"/>
      <c r="AV70" s="151"/>
      <c r="AW70" s="31"/>
      <c r="AX70" s="31"/>
      <c r="AY70" s="31"/>
      <c r="AZ70" s="31"/>
      <c r="BA70" s="31"/>
      <c r="BB70" s="31"/>
    </row>
    <row r="71" spans="1:54" ht="21" customHeight="1">
      <c r="A71" s="182">
        <f t="shared" si="5"/>
        <v>68</v>
      </c>
      <c r="B71" s="83" t="s">
        <v>63</v>
      </c>
      <c r="C71" s="165"/>
      <c r="D71" s="227">
        <f t="shared" si="9"/>
        <v>0.7000000000000001</v>
      </c>
      <c r="E71" s="149"/>
      <c r="F71" s="149"/>
      <c r="G71" s="149"/>
      <c r="H71" s="149">
        <f t="shared" si="8"/>
        <v>0</v>
      </c>
      <c r="I71" s="149">
        <f t="shared" si="4"/>
        <v>0</v>
      </c>
      <c r="J71" s="228">
        <f t="shared" si="10"/>
        <v>0</v>
      </c>
      <c r="K71" s="215">
        <v>2</v>
      </c>
      <c r="L71" s="213">
        <v>1</v>
      </c>
      <c r="M71" s="213">
        <v>1</v>
      </c>
      <c r="N71" s="213">
        <v>2</v>
      </c>
      <c r="O71" s="213">
        <v>0</v>
      </c>
      <c r="P71" s="213">
        <v>1</v>
      </c>
      <c r="Q71" s="209">
        <f t="shared" si="7"/>
        <v>7</v>
      </c>
      <c r="R71" s="226">
        <f t="shared" si="11"/>
        <v>0.7000000000000001</v>
      </c>
      <c r="S71" s="151"/>
      <c r="T71" s="151"/>
      <c r="U71" s="151"/>
      <c r="V71" s="152"/>
      <c r="W71" s="153"/>
      <c r="X71" s="154"/>
      <c r="Y71" s="151"/>
      <c r="Z71" s="151"/>
      <c r="AA71" s="151"/>
      <c r="AB71" s="155"/>
      <c r="AC71" s="154"/>
      <c r="AD71" s="151"/>
      <c r="AE71" s="151"/>
      <c r="AF71" s="151"/>
      <c r="AG71" s="156"/>
      <c r="AH71" s="154"/>
      <c r="AI71" s="151"/>
      <c r="AJ71" s="151"/>
      <c r="AK71" s="151"/>
      <c r="AL71" s="155"/>
      <c r="AM71" s="157"/>
      <c r="AN71" s="158"/>
      <c r="AO71" s="158"/>
      <c r="AP71" s="159"/>
      <c r="AQ71" s="223"/>
      <c r="AR71" s="154"/>
      <c r="AS71" s="151"/>
      <c r="AT71" s="151"/>
      <c r="AU71" s="151"/>
      <c r="AV71" s="151"/>
      <c r="AW71" s="31"/>
      <c r="AX71" s="31"/>
      <c r="AY71" s="31"/>
      <c r="AZ71" s="31"/>
      <c r="BA71" s="31"/>
      <c r="BB71" s="31"/>
    </row>
    <row r="72" spans="1:54" ht="21" customHeight="1">
      <c r="A72" s="182">
        <f t="shared" si="5"/>
        <v>69</v>
      </c>
      <c r="B72" s="83" t="s">
        <v>64</v>
      </c>
      <c r="C72" s="165"/>
      <c r="D72" s="227">
        <f t="shared" si="9"/>
        <v>28</v>
      </c>
      <c r="E72" s="149">
        <v>1</v>
      </c>
      <c r="F72" s="149">
        <v>1</v>
      </c>
      <c r="G72" s="149">
        <v>1</v>
      </c>
      <c r="H72" s="149">
        <f t="shared" si="8"/>
        <v>1</v>
      </c>
      <c r="I72" s="149">
        <f t="shared" si="4"/>
        <v>9</v>
      </c>
      <c r="J72" s="228">
        <f t="shared" si="10"/>
        <v>23</v>
      </c>
      <c r="K72" s="215">
        <v>25</v>
      </c>
      <c r="L72" s="213">
        <v>25</v>
      </c>
      <c r="M72" s="213">
        <v>25</v>
      </c>
      <c r="N72" s="213">
        <v>25</v>
      </c>
      <c r="O72" s="213">
        <v>25</v>
      </c>
      <c r="P72" s="213">
        <v>25</v>
      </c>
      <c r="Q72" s="209">
        <f t="shared" si="7"/>
        <v>150</v>
      </c>
      <c r="R72" s="226">
        <f t="shared" si="11"/>
        <v>5</v>
      </c>
      <c r="S72" s="151"/>
      <c r="T72" s="151"/>
      <c r="U72" s="151"/>
      <c r="V72" s="152"/>
      <c r="W72" s="153">
        <v>3</v>
      </c>
      <c r="X72" s="154"/>
      <c r="Y72" s="151"/>
      <c r="Z72" s="151">
        <v>1</v>
      </c>
      <c r="AA72" s="151"/>
      <c r="AB72" s="222">
        <v>1</v>
      </c>
      <c r="AC72" s="154"/>
      <c r="AD72" s="151"/>
      <c r="AE72" s="151"/>
      <c r="AF72" s="151">
        <v>1</v>
      </c>
      <c r="AG72" s="223">
        <v>2</v>
      </c>
      <c r="AH72" s="154"/>
      <c r="AI72" s="151"/>
      <c r="AJ72" s="151"/>
      <c r="AK72" s="151"/>
      <c r="AL72" s="222">
        <v>2</v>
      </c>
      <c r="AM72" s="157"/>
      <c r="AN72" s="158"/>
      <c r="AO72" s="158"/>
      <c r="AP72" s="159"/>
      <c r="AQ72" s="223"/>
      <c r="AR72" s="154">
        <v>1</v>
      </c>
      <c r="AS72" s="151">
        <v>1</v>
      </c>
      <c r="AT72" s="151"/>
      <c r="AU72" s="151"/>
      <c r="AV72" s="151">
        <v>1</v>
      </c>
      <c r="AW72" s="31"/>
      <c r="AX72" s="31"/>
      <c r="AY72" s="31"/>
      <c r="AZ72" s="31"/>
      <c r="BA72" s="31"/>
      <c r="BB72" s="31"/>
    </row>
    <row r="73" spans="1:54" ht="21" customHeight="1">
      <c r="A73" s="182">
        <f t="shared" si="5"/>
        <v>70</v>
      </c>
      <c r="B73" s="83" t="s">
        <v>65</v>
      </c>
      <c r="C73" s="165"/>
      <c r="D73" s="227">
        <f t="shared" si="9"/>
        <v>10</v>
      </c>
      <c r="E73" s="149"/>
      <c r="F73" s="149"/>
      <c r="G73" s="149"/>
      <c r="H73" s="149">
        <f t="shared" si="8"/>
        <v>1</v>
      </c>
      <c r="I73" s="149">
        <f t="shared" si="4"/>
        <v>3</v>
      </c>
      <c r="J73" s="228">
        <f t="shared" si="10"/>
        <v>5</v>
      </c>
      <c r="K73" s="215">
        <v>12</v>
      </c>
      <c r="L73" s="213">
        <v>13</v>
      </c>
      <c r="M73" s="213">
        <v>13</v>
      </c>
      <c r="N73" s="213">
        <v>22</v>
      </c>
      <c r="O73" s="213">
        <v>22</v>
      </c>
      <c r="P73" s="213">
        <v>8</v>
      </c>
      <c r="Q73" s="209">
        <f t="shared" si="7"/>
        <v>90</v>
      </c>
      <c r="R73" s="226">
        <f t="shared" si="11"/>
        <v>5</v>
      </c>
      <c r="S73" s="151"/>
      <c r="T73" s="151"/>
      <c r="U73" s="151"/>
      <c r="V73" s="152">
        <v>1</v>
      </c>
      <c r="W73" s="153"/>
      <c r="X73" s="154"/>
      <c r="Y73" s="151"/>
      <c r="Z73" s="151"/>
      <c r="AA73" s="151"/>
      <c r="AB73" s="222">
        <v>1</v>
      </c>
      <c r="AC73" s="154"/>
      <c r="AD73" s="151"/>
      <c r="AE73" s="151"/>
      <c r="AF73" s="151"/>
      <c r="AG73" s="156"/>
      <c r="AH73" s="154"/>
      <c r="AI73" s="151"/>
      <c r="AJ73" s="151"/>
      <c r="AK73" s="151"/>
      <c r="AL73" s="155"/>
      <c r="AM73" s="157"/>
      <c r="AN73" s="158"/>
      <c r="AO73" s="158"/>
      <c r="AP73" s="159"/>
      <c r="AQ73" s="223">
        <v>1</v>
      </c>
      <c r="AR73" s="154"/>
      <c r="AS73" s="151"/>
      <c r="AT73" s="151"/>
      <c r="AU73" s="151"/>
      <c r="AV73" s="151">
        <v>1</v>
      </c>
      <c r="AW73" s="31"/>
      <c r="AX73" s="31"/>
      <c r="AY73" s="31"/>
      <c r="AZ73" s="31"/>
      <c r="BA73" s="31"/>
      <c r="BB73" s="31"/>
    </row>
    <row r="74" spans="1:54" ht="21" customHeight="1">
      <c r="A74" s="182">
        <f t="shared" si="5"/>
        <v>71</v>
      </c>
      <c r="B74" s="83" t="s">
        <v>67</v>
      </c>
      <c r="C74" s="165"/>
      <c r="D74" s="227">
        <f t="shared" si="9"/>
        <v>10</v>
      </c>
      <c r="E74" s="149"/>
      <c r="F74" s="149"/>
      <c r="G74" s="149">
        <v>1</v>
      </c>
      <c r="H74" s="149">
        <f aca="true" t="shared" si="12" ref="H74:H84">SUM(V74,AA74,AF74,AK74,AP74,AU74)</f>
        <v>0</v>
      </c>
      <c r="I74" s="149">
        <f aca="true" t="shared" si="13" ref="I74:I84">SUM(W74,AB74,AG74,AL74,AQ74,AV74)</f>
        <v>2</v>
      </c>
      <c r="J74" s="228">
        <f t="shared" si="10"/>
        <v>5</v>
      </c>
      <c r="K74" s="215">
        <v>18</v>
      </c>
      <c r="L74" s="213">
        <v>25</v>
      </c>
      <c r="M74" s="213">
        <v>15</v>
      </c>
      <c r="N74" s="213">
        <v>25</v>
      </c>
      <c r="O74" s="213">
        <v>25</v>
      </c>
      <c r="P74" s="213">
        <v>14</v>
      </c>
      <c r="Q74" s="209">
        <f t="shared" si="7"/>
        <v>122</v>
      </c>
      <c r="R74" s="226">
        <f t="shared" si="11"/>
        <v>5</v>
      </c>
      <c r="S74" s="151"/>
      <c r="T74" s="151"/>
      <c r="U74" s="151">
        <v>1</v>
      </c>
      <c r="V74" s="152"/>
      <c r="W74" s="153"/>
      <c r="X74" s="154"/>
      <c r="Y74" s="151"/>
      <c r="Z74" s="151"/>
      <c r="AA74" s="151"/>
      <c r="AB74" s="155"/>
      <c r="AC74" s="154"/>
      <c r="AD74" s="151"/>
      <c r="AE74" s="151"/>
      <c r="AF74" s="151"/>
      <c r="AG74" s="156"/>
      <c r="AH74" s="154"/>
      <c r="AI74" s="151"/>
      <c r="AJ74" s="151"/>
      <c r="AK74" s="151"/>
      <c r="AL74" s="222">
        <v>1</v>
      </c>
      <c r="AM74" s="157"/>
      <c r="AN74" s="158"/>
      <c r="AO74" s="158"/>
      <c r="AP74" s="159"/>
      <c r="AQ74" s="223"/>
      <c r="AR74" s="154"/>
      <c r="AS74" s="151"/>
      <c r="AT74" s="151"/>
      <c r="AU74" s="151"/>
      <c r="AV74" s="151">
        <v>1</v>
      </c>
      <c r="AW74" s="31"/>
      <c r="AX74" s="31"/>
      <c r="AY74" s="31"/>
      <c r="AZ74" s="31"/>
      <c r="BA74" s="31"/>
      <c r="BB74" s="31"/>
    </row>
    <row r="75" spans="1:54" ht="21" customHeight="1">
      <c r="A75" s="182">
        <f t="shared" si="5"/>
        <v>72</v>
      </c>
      <c r="B75" s="83" t="s">
        <v>66</v>
      </c>
      <c r="C75" s="152"/>
      <c r="D75" s="227">
        <f t="shared" si="9"/>
        <v>13</v>
      </c>
      <c r="E75" s="149">
        <v>1</v>
      </c>
      <c r="F75" s="149"/>
      <c r="G75" s="149"/>
      <c r="H75" s="149">
        <f t="shared" si="12"/>
        <v>1</v>
      </c>
      <c r="I75" s="149">
        <f t="shared" si="13"/>
        <v>1</v>
      </c>
      <c r="J75" s="228">
        <f t="shared" si="10"/>
        <v>8</v>
      </c>
      <c r="K75" s="215">
        <v>5</v>
      </c>
      <c r="L75" s="213">
        <v>13</v>
      </c>
      <c r="M75" s="213">
        <v>13</v>
      </c>
      <c r="N75" s="213">
        <v>3</v>
      </c>
      <c r="O75" s="213">
        <v>25</v>
      </c>
      <c r="P75" s="213">
        <v>2</v>
      </c>
      <c r="Q75" s="209">
        <f t="shared" si="7"/>
        <v>61</v>
      </c>
      <c r="R75" s="226">
        <f t="shared" si="11"/>
        <v>5</v>
      </c>
      <c r="S75" s="151"/>
      <c r="T75" s="151"/>
      <c r="U75" s="151"/>
      <c r="V75" s="152"/>
      <c r="W75" s="153"/>
      <c r="X75" s="154"/>
      <c r="Y75" s="151"/>
      <c r="Z75" s="151"/>
      <c r="AA75" s="151"/>
      <c r="AB75" s="222"/>
      <c r="AC75" s="154">
        <v>1</v>
      </c>
      <c r="AD75" s="151"/>
      <c r="AE75" s="151"/>
      <c r="AF75" s="151"/>
      <c r="AG75" s="223">
        <v>1</v>
      </c>
      <c r="AH75" s="154"/>
      <c r="AI75" s="151"/>
      <c r="AJ75" s="151"/>
      <c r="AK75" s="151"/>
      <c r="AL75" s="155"/>
      <c r="AM75" s="157"/>
      <c r="AN75" s="158"/>
      <c r="AO75" s="158"/>
      <c r="AP75" s="225">
        <v>1</v>
      </c>
      <c r="AQ75" s="223"/>
      <c r="AR75" s="154"/>
      <c r="AS75" s="151"/>
      <c r="AT75" s="151"/>
      <c r="AU75" s="151"/>
      <c r="AV75" s="151"/>
      <c r="AW75" s="31"/>
      <c r="AX75" s="31"/>
      <c r="AY75" s="31"/>
      <c r="AZ75" s="31"/>
      <c r="BA75" s="31"/>
      <c r="BB75" s="31"/>
    </row>
    <row r="76" spans="1:54" ht="21" customHeight="1">
      <c r="A76" s="182">
        <f t="shared" si="5"/>
        <v>73</v>
      </c>
      <c r="B76" s="83" t="s">
        <v>68</v>
      </c>
      <c r="C76" s="162"/>
      <c r="D76" s="227">
        <f t="shared" si="9"/>
        <v>6</v>
      </c>
      <c r="E76" s="149"/>
      <c r="F76" s="149">
        <v>1</v>
      </c>
      <c r="G76" s="149"/>
      <c r="H76" s="149">
        <f t="shared" si="12"/>
        <v>0</v>
      </c>
      <c r="I76" s="149">
        <f t="shared" si="13"/>
        <v>1</v>
      </c>
      <c r="J76" s="228">
        <f t="shared" si="10"/>
        <v>5</v>
      </c>
      <c r="K76" s="215">
        <v>3</v>
      </c>
      <c r="L76" s="213">
        <v>1</v>
      </c>
      <c r="M76" s="213">
        <v>1</v>
      </c>
      <c r="N76" s="213">
        <v>2</v>
      </c>
      <c r="O76" s="213">
        <v>2</v>
      </c>
      <c r="P76" s="213">
        <v>1</v>
      </c>
      <c r="Q76" s="209">
        <f t="shared" si="7"/>
        <v>10</v>
      </c>
      <c r="R76" s="226">
        <f t="shared" si="11"/>
        <v>1</v>
      </c>
      <c r="S76" s="151"/>
      <c r="T76" s="151">
        <v>1</v>
      </c>
      <c r="U76" s="151"/>
      <c r="V76" s="152"/>
      <c r="W76" s="153"/>
      <c r="X76" s="154"/>
      <c r="Y76" s="151"/>
      <c r="Z76" s="151"/>
      <c r="AA76" s="151"/>
      <c r="AB76" s="155"/>
      <c r="AC76" s="154"/>
      <c r="AD76" s="151"/>
      <c r="AE76" s="151"/>
      <c r="AF76" s="151"/>
      <c r="AG76" s="156"/>
      <c r="AH76" s="154"/>
      <c r="AI76" s="151"/>
      <c r="AJ76" s="151"/>
      <c r="AK76" s="151"/>
      <c r="AL76" s="155"/>
      <c r="AM76" s="157"/>
      <c r="AN76" s="158"/>
      <c r="AO76" s="158"/>
      <c r="AP76" s="159"/>
      <c r="AQ76" s="223">
        <v>1</v>
      </c>
      <c r="AR76" s="154"/>
      <c r="AS76" s="151"/>
      <c r="AT76" s="151"/>
      <c r="AU76" s="151"/>
      <c r="AV76" s="151"/>
      <c r="AW76" s="31"/>
      <c r="AX76" s="31"/>
      <c r="AY76" s="31"/>
      <c r="AZ76" s="31"/>
      <c r="BA76" s="31"/>
      <c r="BB76" s="31"/>
    </row>
    <row r="77" spans="1:54" ht="21" customHeight="1">
      <c r="A77" s="182">
        <f t="shared" si="5"/>
        <v>74</v>
      </c>
      <c r="B77" s="83" t="s">
        <v>94</v>
      </c>
      <c r="C77" s="162"/>
      <c r="D77" s="227">
        <f t="shared" si="9"/>
        <v>9.3</v>
      </c>
      <c r="E77" s="149">
        <v>1</v>
      </c>
      <c r="F77" s="149"/>
      <c r="G77" s="149"/>
      <c r="H77" s="149">
        <f t="shared" si="12"/>
        <v>1</v>
      </c>
      <c r="I77" s="149">
        <f t="shared" si="13"/>
        <v>0</v>
      </c>
      <c r="J77" s="228">
        <f t="shared" si="10"/>
        <v>7</v>
      </c>
      <c r="K77" s="215">
        <v>0</v>
      </c>
      <c r="L77" s="213">
        <v>0</v>
      </c>
      <c r="M77" s="213">
        <v>1</v>
      </c>
      <c r="N77" s="213">
        <v>2</v>
      </c>
      <c r="O77" s="213">
        <v>20</v>
      </c>
      <c r="P77" s="213">
        <v>0</v>
      </c>
      <c r="Q77" s="209">
        <f t="shared" si="7"/>
        <v>23</v>
      </c>
      <c r="R77" s="226">
        <f t="shared" si="11"/>
        <v>2.3000000000000003</v>
      </c>
      <c r="S77" s="151"/>
      <c r="T77" s="151"/>
      <c r="U77" s="151"/>
      <c r="V77" s="152"/>
      <c r="W77" s="153"/>
      <c r="X77" s="154"/>
      <c r="Y77" s="151"/>
      <c r="Z77" s="151"/>
      <c r="AA77" s="151"/>
      <c r="AB77" s="155"/>
      <c r="AC77" s="154"/>
      <c r="AD77" s="151"/>
      <c r="AE77" s="151"/>
      <c r="AF77" s="151">
        <v>1</v>
      </c>
      <c r="AG77" s="156"/>
      <c r="AH77" s="154">
        <v>1</v>
      </c>
      <c r="AI77" s="151"/>
      <c r="AJ77" s="151"/>
      <c r="AK77" s="151"/>
      <c r="AL77" s="155"/>
      <c r="AM77" s="157"/>
      <c r="AN77" s="158"/>
      <c r="AO77" s="158"/>
      <c r="AP77" s="159"/>
      <c r="AQ77" s="223"/>
      <c r="AR77" s="154"/>
      <c r="AS77" s="151"/>
      <c r="AT77" s="151"/>
      <c r="AU77" s="151"/>
      <c r="AV77" s="151"/>
      <c r="AW77" s="31"/>
      <c r="AX77" s="31"/>
      <c r="AY77" s="31"/>
      <c r="AZ77" s="31"/>
      <c r="BA77" s="31"/>
      <c r="BB77" s="31"/>
    </row>
    <row r="78" spans="1:54" ht="21" customHeight="1">
      <c r="A78" s="182">
        <f aca="true" t="shared" si="14" ref="A78:A85">1+A77</f>
        <v>75</v>
      </c>
      <c r="B78" s="83" t="s">
        <v>70</v>
      </c>
      <c r="C78" s="162"/>
      <c r="D78" s="227">
        <f t="shared" si="9"/>
        <v>1.4000000000000001</v>
      </c>
      <c r="E78" s="221"/>
      <c r="F78" s="221"/>
      <c r="G78" s="221"/>
      <c r="H78" s="149">
        <f t="shared" si="12"/>
        <v>0</v>
      </c>
      <c r="I78" s="149">
        <f t="shared" si="13"/>
        <v>0</v>
      </c>
      <c r="J78" s="228">
        <f t="shared" si="10"/>
        <v>0</v>
      </c>
      <c r="K78" s="215">
        <v>3</v>
      </c>
      <c r="L78" s="213">
        <v>3</v>
      </c>
      <c r="M78" s="213">
        <v>0</v>
      </c>
      <c r="N78" s="213">
        <v>1</v>
      </c>
      <c r="O78" s="213">
        <v>6</v>
      </c>
      <c r="P78" s="213">
        <v>1</v>
      </c>
      <c r="Q78" s="209">
        <f t="shared" si="7"/>
        <v>14</v>
      </c>
      <c r="R78" s="226">
        <f t="shared" si="11"/>
        <v>1.4000000000000001</v>
      </c>
      <c r="S78" s="151"/>
      <c r="T78" s="151"/>
      <c r="U78" s="151"/>
      <c r="V78" s="151"/>
      <c r="W78" s="156"/>
      <c r="X78" s="154"/>
      <c r="Y78" s="151"/>
      <c r="Z78" s="151"/>
      <c r="AA78" s="151"/>
      <c r="AB78" s="155"/>
      <c r="AC78" s="154"/>
      <c r="AD78" s="151"/>
      <c r="AE78" s="151"/>
      <c r="AF78" s="151"/>
      <c r="AG78" s="156"/>
      <c r="AH78" s="154"/>
      <c r="AI78" s="151"/>
      <c r="AJ78" s="151"/>
      <c r="AK78" s="151"/>
      <c r="AL78" s="155"/>
      <c r="AM78" s="157"/>
      <c r="AN78" s="158"/>
      <c r="AO78" s="158"/>
      <c r="AP78" s="159"/>
      <c r="AQ78" s="223"/>
      <c r="AR78" s="154"/>
      <c r="AS78" s="151"/>
      <c r="AT78" s="151"/>
      <c r="AU78" s="151"/>
      <c r="AV78" s="151"/>
      <c r="AW78" s="31"/>
      <c r="AX78" s="31"/>
      <c r="AY78" s="31"/>
      <c r="AZ78" s="31"/>
      <c r="BA78" s="31"/>
      <c r="BB78" s="31"/>
    </row>
    <row r="79" spans="1:54" ht="21" customHeight="1">
      <c r="A79" s="182">
        <f t="shared" si="14"/>
        <v>76</v>
      </c>
      <c r="B79" s="83" t="s">
        <v>71</v>
      </c>
      <c r="C79" s="162"/>
      <c r="D79" s="227">
        <f t="shared" si="9"/>
        <v>6.6</v>
      </c>
      <c r="E79" s="221"/>
      <c r="F79" s="221">
        <v>1</v>
      </c>
      <c r="G79" s="221"/>
      <c r="H79" s="149">
        <f t="shared" si="12"/>
        <v>1</v>
      </c>
      <c r="I79" s="149">
        <f t="shared" si="13"/>
        <v>0</v>
      </c>
      <c r="J79" s="228">
        <f t="shared" si="10"/>
        <v>6</v>
      </c>
      <c r="K79" s="215">
        <v>0</v>
      </c>
      <c r="L79" s="213">
        <v>1</v>
      </c>
      <c r="M79" s="213">
        <v>2</v>
      </c>
      <c r="N79" s="213">
        <v>0</v>
      </c>
      <c r="O79" s="213">
        <v>3</v>
      </c>
      <c r="P79" s="213">
        <v>0</v>
      </c>
      <c r="Q79" s="209">
        <f t="shared" si="7"/>
        <v>6</v>
      </c>
      <c r="R79" s="226">
        <f t="shared" si="11"/>
        <v>0.6000000000000001</v>
      </c>
      <c r="S79" s="151"/>
      <c r="T79" s="151"/>
      <c r="U79" s="151"/>
      <c r="V79" s="151"/>
      <c r="W79" s="156"/>
      <c r="X79" s="154"/>
      <c r="Y79" s="151"/>
      <c r="Z79" s="151"/>
      <c r="AA79" s="151">
        <v>1</v>
      </c>
      <c r="AB79" s="155"/>
      <c r="AC79" s="154"/>
      <c r="AD79" s="151">
        <v>1</v>
      </c>
      <c r="AE79" s="151"/>
      <c r="AF79" s="151"/>
      <c r="AG79" s="156"/>
      <c r="AH79" s="154"/>
      <c r="AI79" s="151"/>
      <c r="AJ79" s="151"/>
      <c r="AK79" s="151"/>
      <c r="AL79" s="155"/>
      <c r="AM79" s="157"/>
      <c r="AN79" s="158"/>
      <c r="AO79" s="158"/>
      <c r="AP79" s="159"/>
      <c r="AQ79" s="223"/>
      <c r="AR79" s="154"/>
      <c r="AS79" s="151"/>
      <c r="AT79" s="151"/>
      <c r="AU79" s="151"/>
      <c r="AV79" s="151"/>
      <c r="AW79" s="31"/>
      <c r="AX79" s="31"/>
      <c r="AY79" s="31"/>
      <c r="AZ79" s="31"/>
      <c r="BA79" s="31"/>
      <c r="BB79" s="31"/>
    </row>
    <row r="80" spans="1:54" ht="21" customHeight="1">
      <c r="A80" s="182">
        <f t="shared" si="14"/>
        <v>77</v>
      </c>
      <c r="B80" s="83" t="s">
        <v>164</v>
      </c>
      <c r="C80" s="162"/>
      <c r="D80" s="227">
        <f t="shared" si="9"/>
        <v>3.2</v>
      </c>
      <c r="E80" s="221"/>
      <c r="F80" s="221"/>
      <c r="G80" s="221"/>
      <c r="H80" s="149">
        <f t="shared" si="12"/>
        <v>1</v>
      </c>
      <c r="I80" s="149">
        <f t="shared" si="13"/>
        <v>0</v>
      </c>
      <c r="J80" s="228">
        <f t="shared" si="10"/>
        <v>2</v>
      </c>
      <c r="K80" s="215">
        <v>3</v>
      </c>
      <c r="L80" s="213">
        <v>1</v>
      </c>
      <c r="M80" s="213">
        <v>1</v>
      </c>
      <c r="N80" s="213">
        <v>4</v>
      </c>
      <c r="O80" s="213">
        <v>2</v>
      </c>
      <c r="P80" s="213">
        <v>1</v>
      </c>
      <c r="Q80" s="209">
        <f t="shared" si="7"/>
        <v>12</v>
      </c>
      <c r="R80" s="226">
        <f t="shared" si="11"/>
        <v>1.2000000000000002</v>
      </c>
      <c r="S80" s="151"/>
      <c r="T80" s="151"/>
      <c r="U80" s="151"/>
      <c r="V80" s="151">
        <v>1</v>
      </c>
      <c r="W80" s="156"/>
      <c r="X80" s="154"/>
      <c r="Y80" s="151"/>
      <c r="Z80" s="151"/>
      <c r="AA80" s="151"/>
      <c r="AB80" s="155"/>
      <c r="AC80" s="154"/>
      <c r="AD80" s="151"/>
      <c r="AE80" s="151"/>
      <c r="AF80" s="151"/>
      <c r="AG80" s="156"/>
      <c r="AH80" s="154"/>
      <c r="AI80" s="151"/>
      <c r="AJ80" s="151"/>
      <c r="AK80" s="151"/>
      <c r="AL80" s="155"/>
      <c r="AM80" s="157"/>
      <c r="AN80" s="158"/>
      <c r="AO80" s="158"/>
      <c r="AP80" s="159"/>
      <c r="AQ80" s="223"/>
      <c r="AR80" s="154"/>
      <c r="AS80" s="151"/>
      <c r="AT80" s="151"/>
      <c r="AU80" s="151"/>
      <c r="AV80" s="151"/>
      <c r="AW80" s="31"/>
      <c r="AX80" s="31"/>
      <c r="AY80" s="31"/>
      <c r="AZ80" s="31"/>
      <c r="BA80" s="31"/>
      <c r="BB80" s="31"/>
    </row>
    <row r="81" spans="1:54" ht="21" customHeight="1">
      <c r="A81" s="182">
        <f t="shared" si="14"/>
        <v>78</v>
      </c>
      <c r="B81" s="83" t="s">
        <v>165</v>
      </c>
      <c r="C81" s="162"/>
      <c r="D81" s="227">
        <f t="shared" si="9"/>
        <v>3.4000000000000004</v>
      </c>
      <c r="E81" s="221"/>
      <c r="F81" s="221"/>
      <c r="G81" s="221"/>
      <c r="H81" s="149">
        <f t="shared" si="12"/>
        <v>0</v>
      </c>
      <c r="I81" s="149">
        <f t="shared" si="13"/>
        <v>0</v>
      </c>
      <c r="J81" s="228">
        <f t="shared" si="10"/>
        <v>0</v>
      </c>
      <c r="K81" s="215">
        <v>1</v>
      </c>
      <c r="L81" s="213">
        <v>2</v>
      </c>
      <c r="M81" s="213">
        <v>2</v>
      </c>
      <c r="N81" s="213">
        <v>5</v>
      </c>
      <c r="O81" s="213">
        <v>24</v>
      </c>
      <c r="P81" s="213">
        <v>0</v>
      </c>
      <c r="Q81" s="209">
        <f t="shared" si="7"/>
        <v>34</v>
      </c>
      <c r="R81" s="226">
        <f t="shared" si="11"/>
        <v>3.4000000000000004</v>
      </c>
      <c r="S81" s="151"/>
      <c r="T81" s="151"/>
      <c r="U81" s="151"/>
      <c r="V81" s="151"/>
      <c r="W81" s="156"/>
      <c r="X81" s="154"/>
      <c r="Y81" s="151"/>
      <c r="Z81" s="151"/>
      <c r="AA81" s="151"/>
      <c r="AB81" s="155"/>
      <c r="AC81" s="154"/>
      <c r="AD81" s="151"/>
      <c r="AE81" s="151"/>
      <c r="AF81" s="151"/>
      <c r="AG81" s="156"/>
      <c r="AH81" s="154"/>
      <c r="AI81" s="151"/>
      <c r="AJ81" s="151"/>
      <c r="AK81" s="151"/>
      <c r="AL81" s="155"/>
      <c r="AM81" s="157"/>
      <c r="AN81" s="158"/>
      <c r="AO81" s="158"/>
      <c r="AP81" s="159"/>
      <c r="AQ81" s="223"/>
      <c r="AR81" s="154"/>
      <c r="AS81" s="151"/>
      <c r="AT81" s="151"/>
      <c r="AU81" s="151"/>
      <c r="AV81" s="151"/>
      <c r="AW81" s="31"/>
      <c r="AX81" s="31"/>
      <c r="AY81" s="31"/>
      <c r="AZ81" s="31"/>
      <c r="BA81" s="31"/>
      <c r="BB81" s="31"/>
    </row>
    <row r="82" spans="1:54" ht="21" customHeight="1">
      <c r="A82" s="182">
        <f t="shared" si="14"/>
        <v>79</v>
      </c>
      <c r="B82" s="83" t="s">
        <v>166</v>
      </c>
      <c r="C82" s="162"/>
      <c r="D82" s="227">
        <f t="shared" si="9"/>
        <v>7.1</v>
      </c>
      <c r="E82" s="149"/>
      <c r="F82" s="149"/>
      <c r="G82" s="149"/>
      <c r="H82" s="149">
        <f t="shared" si="12"/>
        <v>1</v>
      </c>
      <c r="I82" s="149">
        <f t="shared" si="13"/>
        <v>2</v>
      </c>
      <c r="J82" s="228">
        <f t="shared" si="10"/>
        <v>4</v>
      </c>
      <c r="K82" s="215">
        <v>2</v>
      </c>
      <c r="L82" s="213">
        <v>7</v>
      </c>
      <c r="M82" s="213">
        <v>2</v>
      </c>
      <c r="N82" s="213">
        <v>1</v>
      </c>
      <c r="O82" s="213">
        <v>19</v>
      </c>
      <c r="P82" s="213">
        <v>0</v>
      </c>
      <c r="Q82" s="209">
        <f t="shared" si="7"/>
        <v>31</v>
      </c>
      <c r="R82" s="226">
        <f t="shared" si="11"/>
        <v>3.1</v>
      </c>
      <c r="S82" s="151"/>
      <c r="T82" s="151"/>
      <c r="U82" s="151"/>
      <c r="V82" s="151"/>
      <c r="W82" s="156"/>
      <c r="X82" s="154"/>
      <c r="Y82" s="151"/>
      <c r="Z82" s="151"/>
      <c r="AA82" s="151">
        <v>1</v>
      </c>
      <c r="AB82" s="155">
        <v>2</v>
      </c>
      <c r="AC82" s="154"/>
      <c r="AD82" s="151"/>
      <c r="AE82" s="151"/>
      <c r="AF82" s="151"/>
      <c r="AG82" s="156"/>
      <c r="AH82" s="154"/>
      <c r="AI82" s="151"/>
      <c r="AJ82" s="151"/>
      <c r="AK82" s="151"/>
      <c r="AL82" s="155"/>
      <c r="AM82" s="157"/>
      <c r="AN82" s="158"/>
      <c r="AO82" s="158"/>
      <c r="AP82" s="159"/>
      <c r="AQ82" s="223"/>
      <c r="AR82" s="154"/>
      <c r="AS82" s="151"/>
      <c r="AT82" s="151"/>
      <c r="AU82" s="151"/>
      <c r="AV82" s="151"/>
      <c r="AW82" s="31"/>
      <c r="AX82" s="31"/>
      <c r="AY82" s="31"/>
      <c r="AZ82" s="31"/>
      <c r="BA82" s="31"/>
      <c r="BB82" s="31"/>
    </row>
    <row r="83" spans="1:54" ht="21" customHeight="1">
      <c r="A83" s="182">
        <f t="shared" si="14"/>
        <v>80</v>
      </c>
      <c r="B83" s="83" t="s">
        <v>167</v>
      </c>
      <c r="C83" s="162"/>
      <c r="D83" s="227"/>
      <c r="E83" s="149"/>
      <c r="F83" s="149"/>
      <c r="G83" s="149"/>
      <c r="H83" s="149"/>
      <c r="I83" s="149"/>
      <c r="J83" s="228"/>
      <c r="K83" s="215"/>
      <c r="L83" s="213"/>
      <c r="M83" s="213"/>
      <c r="N83" s="213"/>
      <c r="O83" s="213"/>
      <c r="P83" s="213"/>
      <c r="Q83" s="209"/>
      <c r="R83" s="226"/>
      <c r="S83" s="151"/>
      <c r="T83" s="151"/>
      <c r="U83" s="151"/>
      <c r="V83" s="151"/>
      <c r="W83" s="156"/>
      <c r="X83" s="154"/>
      <c r="Y83" s="151"/>
      <c r="Z83" s="151"/>
      <c r="AA83" s="151"/>
      <c r="AB83" s="155"/>
      <c r="AC83" s="154"/>
      <c r="AD83" s="151"/>
      <c r="AE83" s="151"/>
      <c r="AF83" s="151"/>
      <c r="AG83" s="156"/>
      <c r="AH83" s="154"/>
      <c r="AI83" s="151"/>
      <c r="AJ83" s="151"/>
      <c r="AK83" s="151"/>
      <c r="AL83" s="155"/>
      <c r="AM83" s="157"/>
      <c r="AN83" s="158"/>
      <c r="AO83" s="158"/>
      <c r="AP83" s="159"/>
      <c r="AQ83" s="223"/>
      <c r="AR83" s="154"/>
      <c r="AS83" s="151"/>
      <c r="AT83" s="151"/>
      <c r="AU83" s="151"/>
      <c r="AV83" s="151"/>
      <c r="AW83" s="31"/>
      <c r="AX83" s="31"/>
      <c r="AY83" s="31"/>
      <c r="AZ83" s="31"/>
      <c r="BA83" s="31"/>
      <c r="BB83" s="31"/>
    </row>
    <row r="84" spans="1:54" ht="21" customHeight="1">
      <c r="A84" s="182">
        <f t="shared" si="14"/>
        <v>81</v>
      </c>
      <c r="B84" s="83" t="s">
        <v>72</v>
      </c>
      <c r="C84" s="162"/>
      <c r="D84" s="227">
        <f t="shared" si="9"/>
        <v>0.1</v>
      </c>
      <c r="E84" s="149"/>
      <c r="F84" s="149"/>
      <c r="G84" s="149"/>
      <c r="H84" s="149">
        <f t="shared" si="12"/>
        <v>0</v>
      </c>
      <c r="I84" s="149">
        <f t="shared" si="13"/>
        <v>0</v>
      </c>
      <c r="J84" s="228">
        <f t="shared" si="10"/>
        <v>0</v>
      </c>
      <c r="K84" s="215">
        <v>0</v>
      </c>
      <c r="L84" s="213">
        <v>0</v>
      </c>
      <c r="M84" s="213">
        <v>1</v>
      </c>
      <c r="N84" s="213">
        <v>0</v>
      </c>
      <c r="O84" s="213">
        <v>0</v>
      </c>
      <c r="P84" s="213">
        <v>0</v>
      </c>
      <c r="Q84" s="209">
        <f t="shared" si="7"/>
        <v>1</v>
      </c>
      <c r="R84" s="226">
        <f t="shared" si="11"/>
        <v>0.1</v>
      </c>
      <c r="S84" s="151"/>
      <c r="T84" s="151"/>
      <c r="U84" s="151"/>
      <c r="V84" s="151"/>
      <c r="W84" s="156"/>
      <c r="X84" s="154"/>
      <c r="Y84" s="151"/>
      <c r="Z84" s="151"/>
      <c r="AA84" s="151"/>
      <c r="AB84" s="155"/>
      <c r="AC84" s="154"/>
      <c r="AD84" s="151"/>
      <c r="AE84" s="151"/>
      <c r="AF84" s="151"/>
      <c r="AG84" s="156"/>
      <c r="AH84" s="154"/>
      <c r="AI84" s="151"/>
      <c r="AJ84" s="151"/>
      <c r="AK84" s="151"/>
      <c r="AL84" s="155"/>
      <c r="AM84" s="157"/>
      <c r="AN84" s="158"/>
      <c r="AO84" s="158"/>
      <c r="AP84" s="159"/>
      <c r="AQ84" s="223"/>
      <c r="AR84" s="154"/>
      <c r="AS84" s="151"/>
      <c r="AT84" s="151"/>
      <c r="AU84" s="151"/>
      <c r="AV84" s="151"/>
      <c r="AW84" s="31"/>
      <c r="AX84" s="31"/>
      <c r="AY84" s="31"/>
      <c r="AZ84" s="31"/>
      <c r="BA84" s="31"/>
      <c r="BB84" s="31"/>
    </row>
    <row r="85" spans="1:54" ht="21" customHeight="1">
      <c r="A85" s="182">
        <f t="shared" si="14"/>
        <v>82</v>
      </c>
      <c r="B85" s="83" t="s">
        <v>73</v>
      </c>
      <c r="C85" s="162"/>
      <c r="D85" s="227"/>
      <c r="E85" s="149"/>
      <c r="F85" s="149"/>
      <c r="G85" s="149"/>
      <c r="H85" s="149"/>
      <c r="I85" s="149"/>
      <c r="J85" s="228"/>
      <c r="K85" s="215"/>
      <c r="L85" s="213"/>
      <c r="M85" s="213"/>
      <c r="N85" s="213"/>
      <c r="O85" s="213"/>
      <c r="P85" s="213"/>
      <c r="Q85" s="209"/>
      <c r="R85" s="226"/>
      <c r="S85" s="151"/>
      <c r="T85" s="151"/>
      <c r="U85" s="151"/>
      <c r="V85" s="151"/>
      <c r="W85" s="156"/>
      <c r="X85" s="154"/>
      <c r="Y85" s="151"/>
      <c r="Z85" s="151"/>
      <c r="AA85" s="151"/>
      <c r="AB85" s="155"/>
      <c r="AC85" s="154"/>
      <c r="AD85" s="151"/>
      <c r="AE85" s="151"/>
      <c r="AF85" s="151"/>
      <c r="AG85" s="156"/>
      <c r="AH85" s="154"/>
      <c r="AI85" s="151"/>
      <c r="AJ85" s="151"/>
      <c r="AK85" s="151"/>
      <c r="AL85" s="155"/>
      <c r="AM85" s="157"/>
      <c r="AN85" s="158"/>
      <c r="AO85" s="158"/>
      <c r="AP85" s="159"/>
      <c r="AQ85" s="223"/>
      <c r="AR85" s="154"/>
      <c r="AS85" s="151"/>
      <c r="AT85" s="151"/>
      <c r="AU85" s="151"/>
      <c r="AV85" s="151"/>
      <c r="AW85" s="31"/>
      <c r="AX85" s="31"/>
      <c r="AY85" s="31"/>
      <c r="AZ85" s="31"/>
      <c r="BA85" s="31"/>
      <c r="BB85" s="31"/>
    </row>
    <row r="86" spans="1:54" ht="21" customHeight="1">
      <c r="A86" s="161"/>
      <c r="B86" s="163" t="s">
        <v>186</v>
      </c>
      <c r="C86" s="162"/>
      <c r="D86" s="148"/>
      <c r="E86" s="149">
        <f>SUM(E4:E85)</f>
        <v>6</v>
      </c>
      <c r="F86" s="149">
        <f>SUM(F4:F85)</f>
        <v>6</v>
      </c>
      <c r="G86" s="149">
        <f>SUM(G4:G85)</f>
        <v>6</v>
      </c>
      <c r="H86" s="149">
        <f>SUM(H4:H85)</f>
        <v>22</v>
      </c>
      <c r="I86" s="149">
        <f>SUM(I4:I85)</f>
        <v>60</v>
      </c>
      <c r="J86" s="149"/>
      <c r="K86" s="149">
        <f>SUM(K4:K85)</f>
        <v>176</v>
      </c>
      <c r="L86" s="149">
        <f aca="true" t="shared" si="15" ref="L86:Q86">SUM(L4:L85)</f>
        <v>240</v>
      </c>
      <c r="M86" s="149">
        <f t="shared" si="15"/>
        <v>210</v>
      </c>
      <c r="N86" s="149">
        <f t="shared" si="15"/>
        <v>220</v>
      </c>
      <c r="O86" s="149">
        <f t="shared" si="15"/>
        <v>488</v>
      </c>
      <c r="P86" s="149">
        <f t="shared" si="15"/>
        <v>111</v>
      </c>
      <c r="Q86" s="149">
        <f t="shared" si="15"/>
        <v>1445</v>
      </c>
      <c r="R86" s="150"/>
      <c r="S86" s="164">
        <f>SUM(S4:S85)</f>
        <v>1</v>
      </c>
      <c r="T86" s="164">
        <f aca="true" t="shared" si="16" ref="T86:AV86">SUM(T4:T85)</f>
        <v>1</v>
      </c>
      <c r="U86" s="164">
        <f t="shared" si="16"/>
        <v>1</v>
      </c>
      <c r="V86" s="164">
        <f t="shared" si="16"/>
        <v>3</v>
      </c>
      <c r="W86" s="164">
        <f t="shared" si="16"/>
        <v>9</v>
      </c>
      <c r="X86" s="164">
        <f t="shared" si="16"/>
        <v>1</v>
      </c>
      <c r="Y86" s="164">
        <f t="shared" si="16"/>
        <v>1</v>
      </c>
      <c r="Z86" s="164">
        <f t="shared" si="16"/>
        <v>1</v>
      </c>
      <c r="AA86" s="164">
        <f t="shared" si="16"/>
        <v>5</v>
      </c>
      <c r="AB86" s="164">
        <f t="shared" si="16"/>
        <v>12</v>
      </c>
      <c r="AC86" s="164">
        <f t="shared" si="16"/>
        <v>1</v>
      </c>
      <c r="AD86" s="164">
        <f t="shared" si="16"/>
        <v>1</v>
      </c>
      <c r="AE86" s="164">
        <f t="shared" si="16"/>
        <v>1</v>
      </c>
      <c r="AF86" s="164">
        <f t="shared" si="16"/>
        <v>4</v>
      </c>
      <c r="AG86" s="164">
        <f t="shared" si="16"/>
        <v>11</v>
      </c>
      <c r="AH86" s="164">
        <f t="shared" si="16"/>
        <v>1</v>
      </c>
      <c r="AI86" s="164">
        <f t="shared" si="16"/>
        <v>1</v>
      </c>
      <c r="AJ86" s="164">
        <f t="shared" si="16"/>
        <v>1</v>
      </c>
      <c r="AK86" s="164">
        <f t="shared" si="16"/>
        <v>4</v>
      </c>
      <c r="AL86" s="164">
        <f t="shared" si="16"/>
        <v>11</v>
      </c>
      <c r="AM86" s="164">
        <f t="shared" si="16"/>
        <v>1</v>
      </c>
      <c r="AN86" s="164">
        <f t="shared" si="16"/>
        <v>1</v>
      </c>
      <c r="AO86" s="164">
        <f t="shared" si="16"/>
        <v>1</v>
      </c>
      <c r="AP86" s="164">
        <f t="shared" si="16"/>
        <v>5</v>
      </c>
      <c r="AQ86" s="164">
        <f t="shared" si="16"/>
        <v>12</v>
      </c>
      <c r="AR86" s="164">
        <f t="shared" si="16"/>
        <v>1</v>
      </c>
      <c r="AS86" s="164">
        <f t="shared" si="16"/>
        <v>1</v>
      </c>
      <c r="AT86" s="164">
        <f t="shared" si="16"/>
        <v>1</v>
      </c>
      <c r="AU86" s="164">
        <f t="shared" si="16"/>
        <v>1</v>
      </c>
      <c r="AV86" s="164">
        <f t="shared" si="16"/>
        <v>5</v>
      </c>
      <c r="AW86" s="31">
        <f>SUM(S86:AV86)</f>
        <v>100</v>
      </c>
      <c r="AX86" s="31"/>
      <c r="AY86" s="31"/>
      <c r="AZ86" s="31"/>
      <c r="BA86" s="31"/>
      <c r="BB86" s="31"/>
    </row>
    <row r="87" spans="1:54" s="1" customFormat="1" ht="19.5">
      <c r="A87" s="120"/>
      <c r="B87" s="81"/>
      <c r="C87" s="114"/>
      <c r="D87" s="121"/>
      <c r="E87" s="122"/>
      <c r="F87" s="122"/>
      <c r="G87" s="122"/>
      <c r="H87" s="122"/>
      <c r="I87" s="122"/>
      <c r="J87" s="122"/>
      <c r="K87" s="123"/>
      <c r="L87" s="123"/>
      <c r="M87" s="123"/>
      <c r="N87" s="123"/>
      <c r="O87" s="123"/>
      <c r="P87" s="123"/>
      <c r="Q87" s="125"/>
      <c r="R87" s="125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4"/>
      <c r="AX87" s="124"/>
      <c r="AY87" s="124"/>
      <c r="AZ87" s="124"/>
      <c r="BA87" s="124"/>
      <c r="BB87" s="124"/>
    </row>
    <row r="88" spans="1:48" s="1" customFormat="1" ht="16.5">
      <c r="A88" s="16" t="s">
        <v>49</v>
      </c>
      <c r="B88" s="13"/>
      <c r="E88" s="14"/>
      <c r="F88" s="14"/>
      <c r="G88" s="14"/>
      <c r="H88" s="14"/>
      <c r="I88" s="14"/>
      <c r="J88" s="14"/>
      <c r="K88" s="126"/>
      <c r="L88" s="127"/>
      <c r="M88" s="127"/>
      <c r="N88" s="127"/>
      <c r="O88" s="127"/>
      <c r="P88" s="127"/>
      <c r="Q88" s="114"/>
      <c r="R88" s="114"/>
      <c r="S88" s="128"/>
      <c r="T88" s="127"/>
      <c r="U88" s="127"/>
      <c r="V88" s="127"/>
      <c r="W88" s="127"/>
      <c r="X88" s="129"/>
      <c r="Y88" s="127"/>
      <c r="Z88" s="127"/>
      <c r="AA88" s="127"/>
      <c r="AB88" s="127"/>
      <c r="AC88" s="126"/>
      <c r="AD88" s="117"/>
      <c r="AE88" s="117"/>
      <c r="AF88" s="130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</row>
    <row r="89" spans="1:54" ht="21" customHeight="1">
      <c r="A89" s="24" t="s">
        <v>50</v>
      </c>
      <c r="B89" s="16" t="s">
        <v>238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S89" s="16"/>
      <c r="T89" s="16"/>
      <c r="U89" s="16"/>
      <c r="V89" s="16"/>
      <c r="W89" s="118"/>
      <c r="X89" s="67"/>
      <c r="Y89" s="67"/>
      <c r="Z89" s="67"/>
      <c r="AA89" s="67"/>
      <c r="AB89" s="67"/>
      <c r="AC89" s="67"/>
      <c r="AD89" s="67"/>
      <c r="AE89" s="67"/>
      <c r="AF89" s="67"/>
      <c r="AG89" s="114"/>
      <c r="AH89" s="12"/>
      <c r="AI89" s="12"/>
      <c r="AJ89" s="12"/>
      <c r="AK89" s="12"/>
      <c r="AL89" s="12"/>
      <c r="AQ89" s="114"/>
      <c r="AR89" s="12"/>
      <c r="AS89" s="12"/>
      <c r="AT89" s="12"/>
      <c r="AW89" s="31"/>
      <c r="AX89" s="31"/>
      <c r="AY89" s="31"/>
      <c r="AZ89" s="31"/>
      <c r="BA89" s="31"/>
      <c r="BB89" s="31"/>
    </row>
    <row r="90" spans="1:49" ht="16.5" customHeight="1">
      <c r="A90" s="24" t="s">
        <v>51</v>
      </c>
      <c r="B90" s="246" t="s">
        <v>237</v>
      </c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49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93"/>
      <c r="AN90" s="93"/>
      <c r="AO90" s="93"/>
      <c r="AP90" s="116"/>
      <c r="AQ90" s="116"/>
      <c r="AR90" s="284"/>
      <c r="AS90" s="284"/>
      <c r="AT90" s="284"/>
      <c r="AU90" s="284"/>
      <c r="AV90" s="284"/>
      <c r="AW90" s="94"/>
    </row>
    <row r="91" spans="1:49" ht="26.25" customHeight="1">
      <c r="A91" s="24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49"/>
      <c r="S91" s="180"/>
      <c r="T91" s="180"/>
      <c r="U91" s="180"/>
      <c r="V91" s="95"/>
      <c r="W91" s="115"/>
      <c r="X91" s="180"/>
      <c r="Y91" s="180"/>
      <c r="Z91" s="180"/>
      <c r="AA91" s="95"/>
      <c r="AB91" s="95"/>
      <c r="AC91" s="180"/>
      <c r="AD91" s="180"/>
      <c r="AE91" s="180"/>
      <c r="AF91" s="95"/>
      <c r="AG91" s="115"/>
      <c r="AH91" s="180"/>
      <c r="AI91" s="180"/>
      <c r="AJ91" s="180"/>
      <c r="AK91" s="95"/>
      <c r="AL91" s="95"/>
      <c r="AM91" s="95"/>
      <c r="AN91" s="95"/>
      <c r="AO91" s="95"/>
      <c r="AP91" s="115"/>
      <c r="AQ91" s="115"/>
      <c r="AR91" s="180"/>
      <c r="AS91" s="180"/>
      <c r="AT91" s="180"/>
      <c r="AU91" s="95"/>
      <c r="AV91" s="95"/>
      <c r="AW91" s="94"/>
    </row>
    <row r="92" spans="1:48" ht="14.25" customHeight="1">
      <c r="A92" s="24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187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</row>
    <row r="93" spans="1:52" ht="20.25" customHeight="1">
      <c r="A93" s="24" t="s">
        <v>52</v>
      </c>
      <c r="B93" s="246" t="s">
        <v>239</v>
      </c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187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Z93" s="49"/>
    </row>
    <row r="94" spans="2:48" ht="16.5" customHeight="1" hidden="1"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41"/>
      <c r="S94" s="50"/>
      <c r="T94" s="50"/>
      <c r="U94" s="50"/>
      <c r="V94" s="50"/>
      <c r="W94" s="51"/>
      <c r="X94" s="50"/>
      <c r="Y94" s="50"/>
      <c r="Z94" s="50"/>
      <c r="AA94" s="50"/>
      <c r="AB94" s="51"/>
      <c r="AC94" s="50"/>
      <c r="AD94" s="50"/>
      <c r="AE94" s="50"/>
      <c r="AF94" s="50"/>
      <c r="AG94" s="51"/>
      <c r="AH94" s="50"/>
      <c r="AI94" s="50"/>
      <c r="AJ94" s="50"/>
      <c r="AK94" s="50"/>
      <c r="AL94" s="51"/>
      <c r="AM94" s="51"/>
      <c r="AN94" s="51"/>
      <c r="AO94" s="51"/>
      <c r="AP94" s="51"/>
      <c r="AQ94" s="51"/>
      <c r="AR94" s="51"/>
      <c r="AS94" s="50"/>
      <c r="AT94" s="50"/>
      <c r="AU94" s="50"/>
      <c r="AV94" s="50"/>
    </row>
    <row r="95" spans="2:48" ht="33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50"/>
      <c r="T95" s="50"/>
      <c r="U95" s="50"/>
      <c r="V95" s="50"/>
      <c r="W95" s="51"/>
      <c r="X95" s="50"/>
      <c r="Y95" s="50"/>
      <c r="Z95" s="50"/>
      <c r="AA95" s="50"/>
      <c r="AB95" s="51"/>
      <c r="AC95" s="50"/>
      <c r="AD95" s="50"/>
      <c r="AE95" s="50"/>
      <c r="AF95" s="50"/>
      <c r="AG95" s="51"/>
      <c r="AH95" s="50"/>
      <c r="AI95" s="50"/>
      <c r="AJ95" s="50"/>
      <c r="AK95" s="50"/>
      <c r="AL95" s="51"/>
      <c r="AM95" s="51"/>
      <c r="AN95" s="51"/>
      <c r="AO95" s="51"/>
      <c r="AP95" s="51"/>
      <c r="AQ95" s="51"/>
      <c r="AR95" s="51"/>
      <c r="AS95" s="51"/>
      <c r="AT95" s="50"/>
      <c r="AU95" s="50"/>
      <c r="AV95" s="50"/>
    </row>
    <row r="96" spans="3:52" ht="16.5">
      <c r="C96" s="114"/>
      <c r="D96" s="114"/>
      <c r="E96" s="276"/>
      <c r="F96" s="276"/>
      <c r="G96" s="276"/>
      <c r="H96" s="276"/>
      <c r="I96" s="276"/>
      <c r="J96" s="120"/>
      <c r="K96" s="276"/>
      <c r="L96" s="276"/>
      <c r="M96" s="276"/>
      <c r="N96" s="276"/>
      <c r="O96" s="276"/>
      <c r="P96" s="276"/>
      <c r="Q96" s="276"/>
      <c r="R96" s="188"/>
      <c r="S96" s="193"/>
      <c r="T96" s="188"/>
      <c r="U96" s="188"/>
      <c r="V96" s="188"/>
      <c r="W96" s="188"/>
      <c r="X96" s="276"/>
      <c r="Y96" s="277"/>
      <c r="Z96" s="277"/>
      <c r="AA96" s="277"/>
      <c r="AB96" s="277"/>
      <c r="AC96" s="276"/>
      <c r="AD96" s="277"/>
      <c r="AE96" s="277"/>
      <c r="AF96" s="277"/>
      <c r="AG96" s="277"/>
      <c r="AH96" s="276"/>
      <c r="AI96" s="277"/>
      <c r="AJ96" s="277"/>
      <c r="AK96" s="277"/>
      <c r="AL96" s="277"/>
      <c r="AM96" s="189"/>
      <c r="AN96" s="189"/>
      <c r="AO96" s="189"/>
      <c r="AP96" s="189"/>
      <c r="AQ96" s="189"/>
      <c r="AR96" s="276"/>
      <c r="AS96" s="276"/>
      <c r="AT96" s="276"/>
      <c r="AU96" s="276"/>
      <c r="AV96" s="276"/>
      <c r="AW96" s="277"/>
      <c r="AX96" s="277"/>
      <c r="AY96" s="277"/>
      <c r="AZ96" t="s">
        <v>80</v>
      </c>
    </row>
    <row r="97" spans="3:52" ht="16.5">
      <c r="C97" s="114"/>
      <c r="D97" s="114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88"/>
      <c r="T97" s="188"/>
      <c r="U97" s="188"/>
      <c r="V97" s="282"/>
      <c r="W97" s="282"/>
      <c r="X97" s="285"/>
      <c r="Y97" s="285"/>
      <c r="Z97" s="285"/>
      <c r="AA97" s="285"/>
      <c r="AB97" s="285"/>
      <c r="AC97" s="277"/>
      <c r="AD97" s="277"/>
      <c r="AE97" s="277"/>
      <c r="AF97" s="277"/>
      <c r="AG97" s="277"/>
      <c r="AH97" s="281"/>
      <c r="AI97" s="277"/>
      <c r="AJ97" s="277"/>
      <c r="AK97" s="277"/>
      <c r="AL97" s="277"/>
      <c r="AM97" s="277"/>
      <c r="AN97" s="277"/>
      <c r="AO97" s="277"/>
      <c r="AP97" s="277"/>
      <c r="AQ97" s="277"/>
      <c r="AR97" s="281"/>
      <c r="AS97" s="277"/>
      <c r="AT97" s="277"/>
      <c r="AU97" s="277"/>
      <c r="AV97" s="277"/>
      <c r="AW97" s="281"/>
      <c r="AX97" s="277"/>
      <c r="AY97" s="277"/>
      <c r="AZ97" t="e">
        <f>AW97/AX99</f>
        <v>#DIV/0!</v>
      </c>
    </row>
    <row r="98" spans="3:52" ht="16.5">
      <c r="C98" s="114"/>
      <c r="D98" s="114"/>
      <c r="E98" s="122"/>
      <c r="F98" s="122"/>
      <c r="G98" s="122"/>
      <c r="H98" s="122"/>
      <c r="I98" s="122"/>
      <c r="J98" s="122"/>
      <c r="K98" s="189"/>
      <c r="L98" s="189"/>
      <c r="M98" s="189"/>
      <c r="N98" s="189"/>
      <c r="O98" s="189"/>
      <c r="P98" s="189"/>
      <c r="Q98" s="189"/>
      <c r="R98" s="189"/>
      <c r="S98" s="188"/>
      <c r="T98" s="188"/>
      <c r="U98" s="188"/>
      <c r="V98" s="281"/>
      <c r="W98" s="281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81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81"/>
      <c r="AX98" s="281"/>
      <c r="AY98" s="281"/>
      <c r="AZ98" t="e">
        <f>AW98/AX99</f>
        <v>#DIV/0!</v>
      </c>
    </row>
    <row r="99" spans="3:51" ht="16.5">
      <c r="C99" s="114"/>
      <c r="D99" s="114"/>
      <c r="E99" s="122"/>
      <c r="F99" s="122"/>
      <c r="G99" s="122"/>
      <c r="H99" s="122"/>
      <c r="I99" s="122"/>
      <c r="J99" s="122"/>
      <c r="K99" s="189"/>
      <c r="L99" s="189"/>
      <c r="M99" s="189"/>
      <c r="N99" s="189"/>
      <c r="O99" s="189"/>
      <c r="P99" s="189"/>
      <c r="Q99" s="189"/>
      <c r="R99" s="189"/>
      <c r="S99" s="191"/>
      <c r="T99" s="189"/>
      <c r="U99" s="189"/>
      <c r="V99" s="189"/>
      <c r="W99" s="189"/>
      <c r="X99" s="192"/>
      <c r="Y99" s="189"/>
      <c r="Z99" s="189"/>
      <c r="AA99" s="189"/>
      <c r="AB99" s="189"/>
      <c r="AC99" s="194"/>
      <c r="AD99" s="114"/>
      <c r="AE99" s="114"/>
      <c r="AF99" s="121"/>
      <c r="AG99" s="114"/>
      <c r="AH99" s="114"/>
      <c r="AI99" s="114"/>
      <c r="AJ99" s="114"/>
      <c r="AK99" s="114"/>
      <c r="AL99" s="114"/>
      <c r="AM99" s="114"/>
      <c r="AN99" s="114"/>
      <c r="AO99" s="114"/>
      <c r="AQ99" s="114"/>
      <c r="AR99" s="114"/>
      <c r="AS99" s="114"/>
      <c r="AT99" s="114"/>
      <c r="AU99" s="114"/>
      <c r="AV99" s="114"/>
      <c r="AW99" s="114"/>
      <c r="AX99" s="195"/>
      <c r="AY99" s="114"/>
    </row>
    <row r="100" spans="3:51" ht="16.5">
      <c r="C100" s="114"/>
      <c r="D100" s="196"/>
      <c r="E100" s="122"/>
      <c r="F100" s="122"/>
      <c r="G100" s="122"/>
      <c r="H100" s="122"/>
      <c r="I100" s="122"/>
      <c r="J100" s="122"/>
      <c r="K100" s="194"/>
      <c r="L100" s="194"/>
      <c r="M100" s="194"/>
      <c r="N100" s="194"/>
      <c r="O100" s="194"/>
      <c r="P100" s="194"/>
      <c r="Q100" s="189"/>
      <c r="R100" s="114"/>
      <c r="S100" s="191"/>
      <c r="T100" s="189"/>
      <c r="U100" s="189"/>
      <c r="V100" s="189"/>
      <c r="W100" s="189"/>
      <c r="X100" s="192"/>
      <c r="Y100" s="189"/>
      <c r="Z100" s="189"/>
      <c r="AA100" s="189"/>
      <c r="AB100" s="189"/>
      <c r="AC100" s="194"/>
      <c r="AD100" s="114"/>
      <c r="AE100" s="114"/>
      <c r="AF100" s="121"/>
      <c r="AG100" s="114"/>
      <c r="AH100" s="114"/>
      <c r="AI100" s="114"/>
      <c r="AJ100" s="114"/>
      <c r="AK100" s="114"/>
      <c r="AL100" s="114"/>
      <c r="AM100" s="114"/>
      <c r="AN100" s="114"/>
      <c r="AO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</row>
    <row r="101" spans="3:51" ht="16.5">
      <c r="C101" s="114"/>
      <c r="D101" s="114"/>
      <c r="E101" s="189"/>
      <c r="F101" s="189"/>
      <c r="G101" s="189"/>
      <c r="H101" s="189"/>
      <c r="I101" s="189"/>
      <c r="J101" s="189"/>
      <c r="K101" s="194"/>
      <c r="L101" s="189"/>
      <c r="M101" s="189"/>
      <c r="N101" s="189"/>
      <c r="O101" s="189"/>
      <c r="P101" s="189"/>
      <c r="Q101" s="114"/>
      <c r="R101" s="114"/>
      <c r="S101" s="191"/>
      <c r="T101" s="189"/>
      <c r="U101" s="189"/>
      <c r="V101" s="189"/>
      <c r="W101" s="189"/>
      <c r="X101" s="192"/>
      <c r="Y101" s="189"/>
      <c r="Z101" s="189"/>
      <c r="AA101" s="189"/>
      <c r="AB101" s="189"/>
      <c r="AC101" s="194"/>
      <c r="AD101" s="114"/>
      <c r="AE101" s="114"/>
      <c r="AF101" s="121"/>
      <c r="AG101" s="114"/>
      <c r="AH101" s="114"/>
      <c r="AI101" s="114"/>
      <c r="AJ101" s="114"/>
      <c r="AK101" s="114"/>
      <c r="AL101" s="114"/>
      <c r="AM101" s="114"/>
      <c r="AN101" s="114"/>
      <c r="AO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</row>
    <row r="102" spans="5:26" ht="16.5">
      <c r="E102" s="47"/>
      <c r="L102" s="47"/>
      <c r="S102" s="46"/>
      <c r="T102" s="47"/>
      <c r="U102" s="47"/>
      <c r="V102" s="47"/>
      <c r="X102" s="48"/>
      <c r="Y102" s="47"/>
      <c r="Z102" s="47"/>
    </row>
    <row r="103" spans="1:26" ht="16.5">
      <c r="A103" s="114"/>
      <c r="B103" s="114"/>
      <c r="C103" s="114"/>
      <c r="D103" s="114"/>
      <c r="E103" s="189"/>
      <c r="F103" s="189"/>
      <c r="G103" s="189"/>
      <c r="H103" s="189"/>
      <c r="I103" s="189"/>
      <c r="J103" s="189"/>
      <c r="K103" s="194"/>
      <c r="L103" s="189"/>
      <c r="M103" s="189"/>
      <c r="N103" s="189"/>
      <c r="O103" s="189"/>
      <c r="P103" s="189"/>
      <c r="Q103" s="114"/>
      <c r="R103" s="114"/>
      <c r="S103" s="191"/>
      <c r="T103" s="189"/>
      <c r="U103" s="189"/>
      <c r="V103" s="189"/>
      <c r="X103" s="48"/>
      <c r="Y103" s="47"/>
      <c r="Z103" s="47"/>
    </row>
    <row r="104" spans="1:26" ht="16.5">
      <c r="A104" s="114"/>
      <c r="B104" s="114"/>
      <c r="C104" s="197"/>
      <c r="D104" s="198"/>
      <c r="E104" s="197"/>
      <c r="F104" s="197"/>
      <c r="G104" s="197"/>
      <c r="H104" s="197"/>
      <c r="I104" s="197"/>
      <c r="J104" s="197"/>
      <c r="K104" s="197"/>
      <c r="L104" s="197"/>
      <c r="M104" s="114"/>
      <c r="N104" s="114"/>
      <c r="O104" s="197"/>
      <c r="P104" s="197"/>
      <c r="Q104" s="197"/>
      <c r="R104" s="197"/>
      <c r="S104" s="197"/>
      <c r="T104" s="114"/>
      <c r="U104" s="189"/>
      <c r="V104" s="189"/>
      <c r="X104" s="48"/>
      <c r="Y104" s="47"/>
      <c r="Z104" s="47"/>
    </row>
    <row r="105" spans="1:26" ht="16.5">
      <c r="A105" s="114"/>
      <c r="B105" s="114"/>
      <c r="C105" s="197"/>
      <c r="D105" s="198"/>
      <c r="E105" s="197"/>
      <c r="F105" s="197"/>
      <c r="G105" s="197"/>
      <c r="H105" s="197"/>
      <c r="I105" s="197"/>
      <c r="J105" s="197"/>
      <c r="K105" s="197"/>
      <c r="L105" s="197"/>
      <c r="M105" s="204"/>
      <c r="N105" s="114"/>
      <c r="O105" s="197"/>
      <c r="P105" s="197"/>
      <c r="Q105" s="197"/>
      <c r="R105" s="197"/>
      <c r="S105" s="197"/>
      <c r="T105" s="114"/>
      <c r="U105" s="189"/>
      <c r="V105" s="189"/>
      <c r="X105" s="48"/>
      <c r="Y105" s="47"/>
      <c r="Z105" s="47"/>
    </row>
    <row r="106" spans="1:26" ht="16.5">
      <c r="A106" s="114"/>
      <c r="B106" s="114"/>
      <c r="C106" s="116"/>
      <c r="D106" s="198"/>
      <c r="E106" s="197"/>
      <c r="F106" s="197"/>
      <c r="G106" s="197"/>
      <c r="H106" s="197"/>
      <c r="I106" s="197"/>
      <c r="J106" s="197"/>
      <c r="K106" s="197"/>
      <c r="L106" s="197"/>
      <c r="M106" s="197"/>
      <c r="N106" s="114"/>
      <c r="O106" s="197"/>
      <c r="P106" s="114"/>
      <c r="Q106" s="114"/>
      <c r="R106" s="114"/>
      <c r="S106" s="114"/>
      <c r="T106" s="114"/>
      <c r="U106" s="189"/>
      <c r="V106" s="189"/>
      <c r="X106" s="48"/>
      <c r="Y106" s="47"/>
      <c r="Z106" s="47"/>
    </row>
    <row r="107" spans="1:26" ht="16.5">
      <c r="A107" s="114"/>
      <c r="B107" s="114"/>
      <c r="C107" s="197"/>
      <c r="D107" s="198"/>
      <c r="E107" s="197"/>
      <c r="F107" s="197"/>
      <c r="G107" s="197"/>
      <c r="H107" s="197"/>
      <c r="I107" s="197"/>
      <c r="J107" s="197"/>
      <c r="K107" s="197"/>
      <c r="L107" s="197"/>
      <c r="M107" s="197"/>
      <c r="N107" s="114"/>
      <c r="O107" s="114"/>
      <c r="P107" s="114"/>
      <c r="Q107" s="114"/>
      <c r="R107" s="114"/>
      <c r="S107" s="114"/>
      <c r="T107" s="197"/>
      <c r="U107" s="189"/>
      <c r="V107" s="189"/>
      <c r="X107" s="48"/>
      <c r="Y107" s="47"/>
      <c r="Z107" s="47"/>
    </row>
    <row r="108" spans="1:26" ht="16.5">
      <c r="A108" s="114"/>
      <c r="B108" s="114"/>
      <c r="C108" s="197"/>
      <c r="D108" s="198"/>
      <c r="E108" s="197"/>
      <c r="F108" s="197"/>
      <c r="G108" s="197"/>
      <c r="H108" s="197"/>
      <c r="I108" s="197"/>
      <c r="J108" s="197"/>
      <c r="K108" s="197"/>
      <c r="L108" s="197"/>
      <c r="M108" s="197"/>
      <c r="N108" s="114"/>
      <c r="O108" s="114"/>
      <c r="P108" s="114"/>
      <c r="Q108" s="114"/>
      <c r="R108" s="114"/>
      <c r="S108" s="114"/>
      <c r="T108" s="204"/>
      <c r="U108" s="189"/>
      <c r="V108" s="189"/>
      <c r="X108" s="48"/>
      <c r="Y108" s="47"/>
      <c r="Z108" s="47"/>
    </row>
    <row r="109" spans="1:26" ht="16.5">
      <c r="A109" s="114"/>
      <c r="B109" s="114"/>
      <c r="C109" s="197"/>
      <c r="D109" s="198"/>
      <c r="E109" s="197"/>
      <c r="F109" s="197"/>
      <c r="G109" s="197"/>
      <c r="H109" s="197"/>
      <c r="I109" s="197"/>
      <c r="J109" s="197"/>
      <c r="K109" s="197"/>
      <c r="L109" s="197"/>
      <c r="M109" s="197"/>
      <c r="N109" s="114"/>
      <c r="O109" s="197"/>
      <c r="P109" s="197"/>
      <c r="Q109" s="114"/>
      <c r="R109" s="114"/>
      <c r="S109" s="114"/>
      <c r="T109" s="114"/>
      <c r="U109" s="189"/>
      <c r="V109" s="189"/>
      <c r="X109" s="48"/>
      <c r="Y109" s="47"/>
      <c r="Z109" s="47"/>
    </row>
    <row r="110" spans="1:26" ht="16.5">
      <c r="A110" s="114"/>
      <c r="B110" s="114"/>
      <c r="C110" s="197"/>
      <c r="D110" s="198"/>
      <c r="E110" s="197"/>
      <c r="F110" s="197"/>
      <c r="G110" s="197"/>
      <c r="H110" s="197"/>
      <c r="I110" s="197"/>
      <c r="J110" s="197"/>
      <c r="K110" s="197"/>
      <c r="L110" s="197"/>
      <c r="M110" s="114"/>
      <c r="N110" s="114"/>
      <c r="O110" s="114"/>
      <c r="P110" s="114"/>
      <c r="Q110" s="114"/>
      <c r="R110" s="114"/>
      <c r="S110" s="114"/>
      <c r="T110" s="114"/>
      <c r="U110" s="189"/>
      <c r="V110" s="189"/>
      <c r="X110" s="48"/>
      <c r="Y110" s="47"/>
      <c r="Z110" s="47"/>
    </row>
    <row r="111" spans="1:26" ht="16.5">
      <c r="A111" s="114"/>
      <c r="B111" s="114"/>
      <c r="C111" s="197"/>
      <c r="D111" s="198"/>
      <c r="E111" s="197"/>
      <c r="F111" s="197"/>
      <c r="G111" s="197"/>
      <c r="H111" s="197"/>
      <c r="I111" s="197"/>
      <c r="J111" s="197"/>
      <c r="K111" s="197"/>
      <c r="L111" s="197"/>
      <c r="M111" s="197"/>
      <c r="N111" s="114"/>
      <c r="O111" s="114"/>
      <c r="P111" s="114"/>
      <c r="Q111" s="114"/>
      <c r="R111" s="114"/>
      <c r="S111" s="114"/>
      <c r="T111" s="114"/>
      <c r="U111" s="189"/>
      <c r="V111" s="189"/>
      <c r="X111" s="48"/>
      <c r="Y111" s="47"/>
      <c r="Z111" s="47"/>
    </row>
    <row r="112" spans="1:26" ht="16.5">
      <c r="A112" s="114"/>
      <c r="B112" s="114"/>
      <c r="C112" s="197"/>
      <c r="D112" s="198"/>
      <c r="E112" s="197"/>
      <c r="F112" s="197"/>
      <c r="G112" s="197"/>
      <c r="H112" s="197"/>
      <c r="I112" s="197"/>
      <c r="J112" s="197"/>
      <c r="K112" s="197"/>
      <c r="L112" s="197"/>
      <c r="M112" s="114"/>
      <c r="N112" s="114"/>
      <c r="O112" s="114"/>
      <c r="P112" s="114"/>
      <c r="Q112" s="114"/>
      <c r="R112" s="114"/>
      <c r="S112" s="114"/>
      <c r="T112" s="114"/>
      <c r="U112" s="189"/>
      <c r="V112" s="189"/>
      <c r="X112" s="48"/>
      <c r="Y112" s="47"/>
      <c r="Z112" s="47"/>
    </row>
    <row r="113" spans="1:26" ht="16.5">
      <c r="A113" s="114"/>
      <c r="B113" s="114"/>
      <c r="C113" s="197"/>
      <c r="D113" s="114"/>
      <c r="E113" s="197"/>
      <c r="F113" s="197"/>
      <c r="G113" s="197"/>
      <c r="H113" s="197"/>
      <c r="I113" s="197"/>
      <c r="J113" s="197"/>
      <c r="K113" s="197"/>
      <c r="L113" s="197"/>
      <c r="M113" s="1"/>
      <c r="N113" s="1"/>
      <c r="O113" s="1"/>
      <c r="P113" s="1"/>
      <c r="Q113" s="1"/>
      <c r="R113" s="1"/>
      <c r="S113" s="1"/>
      <c r="T113" s="1"/>
      <c r="U113" s="47"/>
      <c r="V113" s="47"/>
      <c r="X113" s="48"/>
      <c r="Y113" s="47"/>
      <c r="Z113" s="47"/>
    </row>
    <row r="114" spans="1:26" ht="16.5">
      <c r="A114" s="114"/>
      <c r="B114" s="114"/>
      <c r="C114" s="197"/>
      <c r="D114" s="198"/>
      <c r="E114" s="197"/>
      <c r="F114" s="197"/>
      <c r="G114" s="197"/>
      <c r="H114" s="197"/>
      <c r="I114" s="197"/>
      <c r="J114" s="197"/>
      <c r="K114" s="197"/>
      <c r="L114" s="197"/>
      <c r="M114" s="1"/>
      <c r="N114" s="1"/>
      <c r="O114" s="1"/>
      <c r="P114" s="1"/>
      <c r="Q114" s="1"/>
      <c r="R114" s="1"/>
      <c r="S114" s="1"/>
      <c r="T114" s="1"/>
      <c r="U114" s="47"/>
      <c r="V114" s="47"/>
      <c r="X114" s="48"/>
      <c r="Y114" s="47"/>
      <c r="Z114" s="47"/>
    </row>
    <row r="115" spans="1:26" ht="16.5">
      <c r="A115" s="114"/>
      <c r="B115" s="114"/>
      <c r="C115" s="197"/>
      <c r="D115" s="198"/>
      <c r="E115" s="197"/>
      <c r="F115" s="197"/>
      <c r="G115" s="197"/>
      <c r="H115" s="197"/>
      <c r="I115" s="197"/>
      <c r="J115" s="197"/>
      <c r="K115" s="197"/>
      <c r="L115" s="197"/>
      <c r="M115" s="1"/>
      <c r="N115" s="1"/>
      <c r="O115" s="1"/>
      <c r="P115" s="1"/>
      <c r="Q115" s="1"/>
      <c r="R115" s="1"/>
      <c r="S115" s="1"/>
      <c r="T115" s="1"/>
      <c r="U115" s="47"/>
      <c r="V115" s="47"/>
      <c r="X115" s="48"/>
      <c r="Y115" s="47"/>
      <c r="Z115" s="47"/>
    </row>
    <row r="116" spans="1:26" ht="16.5">
      <c r="A116" s="114"/>
      <c r="B116" s="114"/>
      <c r="C116" s="114"/>
      <c r="D116" s="114"/>
      <c r="E116" s="189"/>
      <c r="F116" s="189"/>
      <c r="G116" s="189"/>
      <c r="H116" s="189"/>
      <c r="I116" s="189"/>
      <c r="J116" s="189"/>
      <c r="K116" s="194"/>
      <c r="L116" s="189"/>
      <c r="S116" s="46"/>
      <c r="T116" s="47"/>
      <c r="U116" s="47"/>
      <c r="V116" s="47"/>
      <c r="X116" s="48"/>
      <c r="Y116" s="47"/>
      <c r="Z116" s="47"/>
    </row>
    <row r="117" spans="1:26" ht="16.5">
      <c r="A117" s="114"/>
      <c r="B117" s="114"/>
      <c r="C117" s="114"/>
      <c r="D117" s="114"/>
      <c r="E117" s="189"/>
      <c r="F117" s="189"/>
      <c r="G117" s="189"/>
      <c r="H117" s="189"/>
      <c r="I117" s="189"/>
      <c r="J117" s="189"/>
      <c r="K117" s="194"/>
      <c r="L117" s="189"/>
      <c r="S117" s="46"/>
      <c r="T117" s="47"/>
      <c r="U117" s="47"/>
      <c r="V117" s="47"/>
      <c r="X117" s="48"/>
      <c r="Y117" s="47"/>
      <c r="Z117" s="47"/>
    </row>
    <row r="118" spans="1:26" ht="16.5">
      <c r="A118" s="199"/>
      <c r="B118" s="200"/>
      <c r="C118" s="200"/>
      <c r="D118" s="200"/>
      <c r="E118" s="189"/>
      <c r="F118" s="189"/>
      <c r="G118" s="189"/>
      <c r="H118" s="189"/>
      <c r="I118" s="189"/>
      <c r="J118" s="189"/>
      <c r="K118" s="194"/>
      <c r="L118" s="189"/>
      <c r="S118" s="46"/>
      <c r="T118" s="47"/>
      <c r="U118" s="47"/>
      <c r="V118" s="47"/>
      <c r="X118" s="48"/>
      <c r="Y118" s="47"/>
      <c r="Z118" s="47"/>
    </row>
    <row r="119" spans="1:26" ht="16.5">
      <c r="A119" s="201"/>
      <c r="B119" s="202"/>
      <c r="C119" s="203"/>
      <c r="D119" s="200"/>
      <c r="E119" s="189"/>
      <c r="F119" s="189"/>
      <c r="G119" s="189"/>
      <c r="H119" s="189"/>
      <c r="I119" s="189"/>
      <c r="J119" s="189"/>
      <c r="K119" s="194"/>
      <c r="L119" s="189"/>
      <c r="S119" s="46"/>
      <c r="T119" s="47"/>
      <c r="U119" s="47"/>
      <c r="V119" s="47"/>
      <c r="X119" s="48"/>
      <c r="Y119" s="47"/>
      <c r="Z119" s="47"/>
    </row>
    <row r="120" spans="1:26" ht="16.5">
      <c r="A120" s="201"/>
      <c r="B120" s="202"/>
      <c r="C120" s="203"/>
      <c r="D120" s="200"/>
      <c r="E120" s="189"/>
      <c r="F120" s="189"/>
      <c r="G120" s="189"/>
      <c r="H120" s="189"/>
      <c r="I120" s="189"/>
      <c r="J120" s="189"/>
      <c r="K120" s="194"/>
      <c r="L120" s="189"/>
      <c r="S120" s="46"/>
      <c r="T120" s="47"/>
      <c r="U120" s="47"/>
      <c r="V120" s="47"/>
      <c r="X120" s="48"/>
      <c r="Y120" s="47"/>
      <c r="Z120" s="47"/>
    </row>
    <row r="121" spans="1:26" ht="16.5">
      <c r="A121" s="201"/>
      <c r="B121" s="202"/>
      <c r="C121" s="203"/>
      <c r="D121" s="200"/>
      <c r="E121" s="189"/>
      <c r="F121" s="189"/>
      <c r="G121" s="189"/>
      <c r="H121" s="189"/>
      <c r="I121" s="189"/>
      <c r="J121" s="189"/>
      <c r="K121" s="194"/>
      <c r="L121" s="189"/>
      <c r="S121" s="46"/>
      <c r="T121" s="47"/>
      <c r="U121" s="47"/>
      <c r="V121" s="47"/>
      <c r="X121" s="48"/>
      <c r="Y121" s="47"/>
      <c r="Z121" s="47"/>
    </row>
    <row r="122" spans="1:26" ht="16.5">
      <c r="A122" s="201"/>
      <c r="B122" s="202"/>
      <c r="C122" s="203"/>
      <c r="D122" s="200"/>
      <c r="E122" s="189"/>
      <c r="F122" s="189"/>
      <c r="G122" s="189"/>
      <c r="H122" s="189"/>
      <c r="I122" s="189"/>
      <c r="J122" s="189"/>
      <c r="K122" s="194"/>
      <c r="L122" s="189"/>
      <c r="S122" s="46"/>
      <c r="T122" s="47"/>
      <c r="U122" s="47"/>
      <c r="V122" s="47"/>
      <c r="X122" s="48"/>
      <c r="Y122" s="47"/>
      <c r="Z122" s="47"/>
    </row>
    <row r="123" spans="1:26" ht="16.5">
      <c r="A123" s="201"/>
      <c r="B123" s="202"/>
      <c r="C123" s="203"/>
      <c r="D123" s="200"/>
      <c r="E123" s="189"/>
      <c r="F123" s="189"/>
      <c r="G123" s="189"/>
      <c r="H123" s="189"/>
      <c r="I123" s="189"/>
      <c r="J123" s="189"/>
      <c r="K123" s="194"/>
      <c r="L123" s="189"/>
      <c r="S123" s="46"/>
      <c r="T123" s="47"/>
      <c r="U123" s="47"/>
      <c r="V123" s="47"/>
      <c r="X123" s="48"/>
      <c r="Y123" s="47"/>
      <c r="Z123" s="47"/>
    </row>
    <row r="124" spans="1:26" ht="16.5">
      <c r="A124" s="201"/>
      <c r="B124" s="202"/>
      <c r="C124" s="203"/>
      <c r="D124" s="200"/>
      <c r="E124" s="189"/>
      <c r="F124" s="189"/>
      <c r="G124" s="189"/>
      <c r="H124" s="189"/>
      <c r="I124" s="189"/>
      <c r="J124" s="189"/>
      <c r="K124" s="194"/>
      <c r="L124" s="189"/>
      <c r="S124" s="46"/>
      <c r="T124" s="47"/>
      <c r="U124" s="47"/>
      <c r="V124" s="47"/>
      <c r="X124" s="48"/>
      <c r="Y124" s="47"/>
      <c r="Z124" s="47"/>
    </row>
    <row r="125" spans="1:26" ht="16.5">
      <c r="A125" s="201"/>
      <c r="B125" s="202"/>
      <c r="C125" s="203"/>
      <c r="D125" s="200"/>
      <c r="E125" s="189"/>
      <c r="F125" s="189"/>
      <c r="G125" s="189"/>
      <c r="H125" s="189"/>
      <c r="I125" s="189"/>
      <c r="J125" s="189"/>
      <c r="K125" s="194"/>
      <c r="L125" s="189"/>
      <c r="S125" s="46"/>
      <c r="T125" s="47"/>
      <c r="U125" s="47"/>
      <c r="V125" s="47"/>
      <c r="X125" s="48"/>
      <c r="Y125" s="47"/>
      <c r="Z125" s="47"/>
    </row>
    <row r="126" spans="1:26" ht="16.5">
      <c r="A126" s="201"/>
      <c r="B126" s="202"/>
      <c r="C126" s="203"/>
      <c r="D126" s="200"/>
      <c r="E126" s="189"/>
      <c r="F126" s="189"/>
      <c r="G126" s="189"/>
      <c r="H126" s="189"/>
      <c r="I126" s="189"/>
      <c r="J126" s="189"/>
      <c r="K126" s="194"/>
      <c r="L126" s="189"/>
      <c r="S126" s="46"/>
      <c r="T126" s="47"/>
      <c r="U126" s="47"/>
      <c r="V126" s="47"/>
      <c r="X126" s="48"/>
      <c r="Y126" s="47"/>
      <c r="Z126" s="47"/>
    </row>
    <row r="127" spans="1:26" ht="16.5">
      <c r="A127" s="114"/>
      <c r="B127" s="114"/>
      <c r="C127" s="114"/>
      <c r="D127" s="114"/>
      <c r="E127" s="189"/>
      <c r="F127" s="189"/>
      <c r="G127" s="189"/>
      <c r="H127" s="189"/>
      <c r="I127" s="189"/>
      <c r="J127" s="189"/>
      <c r="K127" s="194"/>
      <c r="L127" s="189"/>
      <c r="S127" s="46"/>
      <c r="T127" s="47"/>
      <c r="U127" s="47"/>
      <c r="V127" s="47"/>
      <c r="X127" s="48"/>
      <c r="Y127" s="47"/>
      <c r="Z127" s="47"/>
    </row>
    <row r="128" spans="1:26" ht="16.5">
      <c r="A128" s="114"/>
      <c r="B128" s="114"/>
      <c r="C128" s="114"/>
      <c r="D128" s="114"/>
      <c r="E128" s="189"/>
      <c r="F128" s="189"/>
      <c r="G128" s="189"/>
      <c r="H128" s="189"/>
      <c r="I128" s="189"/>
      <c r="J128" s="189"/>
      <c r="K128" s="194"/>
      <c r="L128" s="189"/>
      <c r="S128" s="46"/>
      <c r="T128" s="47"/>
      <c r="U128" s="47"/>
      <c r="V128" s="47"/>
      <c r="X128" s="48"/>
      <c r="Y128" s="47"/>
      <c r="Z128" s="47"/>
    </row>
    <row r="129" spans="1:26" ht="16.5">
      <c r="A129" s="114"/>
      <c r="B129" s="114"/>
      <c r="C129" s="114"/>
      <c r="D129" s="114"/>
      <c r="E129" s="189"/>
      <c r="F129" s="189"/>
      <c r="G129" s="189"/>
      <c r="H129" s="189"/>
      <c r="I129" s="189"/>
      <c r="J129" s="189"/>
      <c r="K129" s="194"/>
      <c r="L129" s="189"/>
      <c r="S129" s="46"/>
      <c r="T129" s="47"/>
      <c r="U129" s="47"/>
      <c r="V129" s="47"/>
      <c r="X129" s="48"/>
      <c r="Y129" s="47"/>
      <c r="Z129" s="47"/>
    </row>
    <row r="130" spans="5:26" ht="16.5">
      <c r="E130" s="47"/>
      <c r="F130" s="47"/>
      <c r="G130" s="47"/>
      <c r="H130" s="47"/>
      <c r="I130" s="47"/>
      <c r="J130" s="47"/>
      <c r="K130" s="52"/>
      <c r="L130" s="47"/>
      <c r="S130" s="46"/>
      <c r="T130" s="47"/>
      <c r="U130" s="47"/>
      <c r="V130" s="47"/>
      <c r="X130" s="48"/>
      <c r="Y130" s="47"/>
      <c r="Z130" s="47"/>
    </row>
    <row r="131" spans="5:26" ht="16.5">
      <c r="E131" s="47"/>
      <c r="F131" s="47"/>
      <c r="G131" s="47"/>
      <c r="H131" s="47"/>
      <c r="I131" s="47"/>
      <c r="J131" s="47"/>
      <c r="K131" s="52"/>
      <c r="L131" s="47"/>
      <c r="S131" s="46"/>
      <c r="T131" s="47"/>
      <c r="U131" s="47"/>
      <c r="V131" s="47"/>
      <c r="X131" s="48"/>
      <c r="Y131" s="47"/>
      <c r="Z131" s="47"/>
    </row>
    <row r="132" spans="5:26" ht="16.5">
      <c r="E132" s="47"/>
      <c r="F132" s="47"/>
      <c r="G132" s="47"/>
      <c r="H132" s="47"/>
      <c r="I132" s="47"/>
      <c r="J132" s="47"/>
      <c r="K132" s="52"/>
      <c r="L132" s="47"/>
      <c r="S132" s="46"/>
      <c r="T132" s="47"/>
      <c r="U132" s="47"/>
      <c r="V132" s="47"/>
      <c r="X132" s="48"/>
      <c r="Y132" s="47"/>
      <c r="Z132" s="47"/>
    </row>
    <row r="133" spans="5:26" ht="16.5">
      <c r="E133" s="47"/>
      <c r="F133" s="47"/>
      <c r="G133" s="47"/>
      <c r="H133" s="47"/>
      <c r="I133" s="47"/>
      <c r="J133" s="47"/>
      <c r="K133" s="52"/>
      <c r="L133" s="47"/>
      <c r="S133" s="46"/>
      <c r="T133" s="47"/>
      <c r="U133" s="47"/>
      <c r="V133" s="47"/>
      <c r="X133" s="48"/>
      <c r="Y133" s="47"/>
      <c r="Z133" s="47"/>
    </row>
    <row r="134" spans="5:26" ht="16.5">
      <c r="E134" s="47"/>
      <c r="F134" s="47"/>
      <c r="G134" s="47"/>
      <c r="H134" s="47"/>
      <c r="I134" s="47"/>
      <c r="J134" s="47"/>
      <c r="K134" s="52"/>
      <c r="L134" s="47"/>
      <c r="S134" s="46"/>
      <c r="T134" s="47"/>
      <c r="U134" s="47"/>
      <c r="V134" s="47"/>
      <c r="X134" s="48"/>
      <c r="Y134" s="47"/>
      <c r="Z134" s="47"/>
    </row>
    <row r="135" spans="5:26" ht="16.5">
      <c r="E135" s="47"/>
      <c r="F135" s="47"/>
      <c r="G135" s="47"/>
      <c r="H135" s="47"/>
      <c r="I135" s="47"/>
      <c r="J135" s="47"/>
      <c r="K135" s="52"/>
      <c r="L135" s="47"/>
      <c r="S135" s="46"/>
      <c r="T135" s="47"/>
      <c r="U135" s="47"/>
      <c r="V135" s="47"/>
      <c r="X135" s="48"/>
      <c r="Y135" s="47"/>
      <c r="Z135" s="47"/>
    </row>
    <row r="136" spans="5:26" ht="16.5">
      <c r="E136" s="47"/>
      <c r="F136" s="47"/>
      <c r="G136" s="47"/>
      <c r="H136" s="47"/>
      <c r="I136" s="47"/>
      <c r="J136" s="47"/>
      <c r="K136" s="52"/>
      <c r="L136" s="47"/>
      <c r="S136" s="46"/>
      <c r="T136" s="47"/>
      <c r="U136" s="47"/>
      <c r="V136" s="47"/>
      <c r="X136" s="48"/>
      <c r="Y136" s="47"/>
      <c r="Z136" s="47"/>
    </row>
    <row r="137" spans="5:26" ht="16.5">
      <c r="E137" s="47"/>
      <c r="F137" s="47"/>
      <c r="G137" s="47"/>
      <c r="H137" s="47"/>
      <c r="I137" s="47"/>
      <c r="J137" s="47"/>
      <c r="K137" s="52"/>
      <c r="L137" s="47"/>
      <c r="S137" s="46"/>
      <c r="T137" s="47"/>
      <c r="U137" s="47"/>
      <c r="V137" s="47"/>
      <c r="X137" s="48"/>
      <c r="Y137" s="47"/>
      <c r="Z137" s="47"/>
    </row>
    <row r="138" spans="5:26" ht="16.5">
      <c r="E138" s="47"/>
      <c r="F138" s="47"/>
      <c r="G138" s="47"/>
      <c r="H138" s="47"/>
      <c r="I138" s="47"/>
      <c r="J138" s="47"/>
      <c r="K138" s="52"/>
      <c r="L138" s="47"/>
      <c r="S138" s="46"/>
      <c r="T138" s="47"/>
      <c r="U138" s="47"/>
      <c r="V138" s="47"/>
      <c r="X138" s="48"/>
      <c r="Y138" s="47"/>
      <c r="Z138" s="47"/>
    </row>
    <row r="139" spans="5:26" ht="16.5">
      <c r="E139" s="47"/>
      <c r="F139" s="47"/>
      <c r="G139" s="47"/>
      <c r="H139" s="47"/>
      <c r="I139" s="47"/>
      <c r="J139" s="47"/>
      <c r="K139" s="52"/>
      <c r="L139" s="47"/>
      <c r="S139" s="46"/>
      <c r="T139" s="47"/>
      <c r="U139" s="47"/>
      <c r="V139" s="47"/>
      <c r="X139" s="48"/>
      <c r="Y139" s="47"/>
      <c r="Z139" s="47"/>
    </row>
    <row r="140" spans="5:26" ht="16.5">
      <c r="E140" s="47"/>
      <c r="F140" s="47"/>
      <c r="G140" s="47"/>
      <c r="H140" s="47"/>
      <c r="I140" s="47"/>
      <c r="J140" s="47"/>
      <c r="K140" s="52"/>
      <c r="L140" s="47"/>
      <c r="S140" s="46"/>
      <c r="T140" s="47"/>
      <c r="U140" s="47"/>
      <c r="V140" s="47"/>
      <c r="X140" s="48"/>
      <c r="Y140" s="47"/>
      <c r="Z140" s="47"/>
    </row>
    <row r="141" spans="5:26" ht="16.5">
      <c r="E141" s="47"/>
      <c r="F141" s="47"/>
      <c r="G141" s="47"/>
      <c r="H141" s="47"/>
      <c r="I141" s="47"/>
      <c r="J141" s="47"/>
      <c r="K141" s="52"/>
      <c r="L141" s="47"/>
      <c r="S141" s="46"/>
      <c r="T141" s="47"/>
      <c r="U141" s="47"/>
      <c r="V141" s="47"/>
      <c r="X141" s="48"/>
      <c r="Y141" s="47"/>
      <c r="Z141" s="47"/>
    </row>
    <row r="142" spans="5:26" ht="16.5">
      <c r="E142" s="47"/>
      <c r="F142" s="47"/>
      <c r="G142" s="47"/>
      <c r="H142" s="47"/>
      <c r="I142" s="47"/>
      <c r="J142" s="47"/>
      <c r="K142" s="52"/>
      <c r="L142" s="47"/>
      <c r="S142" s="46"/>
      <c r="T142" s="47"/>
      <c r="U142" s="47"/>
      <c r="V142" s="47"/>
      <c r="X142" s="48"/>
      <c r="Y142" s="47"/>
      <c r="Z142" s="47"/>
    </row>
    <row r="143" spans="5:26" ht="16.5">
      <c r="E143" s="47"/>
      <c r="F143" s="47"/>
      <c r="G143" s="47"/>
      <c r="H143" s="47"/>
      <c r="I143" s="47"/>
      <c r="J143" s="47"/>
      <c r="K143" s="52"/>
      <c r="L143" s="47"/>
      <c r="S143" s="46"/>
      <c r="T143" s="47"/>
      <c r="U143" s="47"/>
      <c r="V143" s="47"/>
      <c r="X143" s="48"/>
      <c r="Y143" s="47"/>
      <c r="Z143" s="47"/>
    </row>
    <row r="144" spans="5:26" ht="16.5">
      <c r="E144" s="47"/>
      <c r="F144" s="47"/>
      <c r="G144" s="47"/>
      <c r="H144" s="47"/>
      <c r="I144" s="47"/>
      <c r="J144" s="47"/>
      <c r="K144" s="52"/>
      <c r="L144" s="47"/>
      <c r="S144" s="46"/>
      <c r="T144" s="47"/>
      <c r="U144" s="47"/>
      <c r="V144" s="47"/>
      <c r="X144" s="48"/>
      <c r="Y144" s="47"/>
      <c r="Z144" s="47"/>
    </row>
    <row r="145" spans="5:26" ht="16.5">
      <c r="E145" s="47"/>
      <c r="F145" s="47"/>
      <c r="G145" s="47"/>
      <c r="H145" s="47"/>
      <c r="I145" s="47"/>
      <c r="J145" s="47"/>
      <c r="K145" s="52"/>
      <c r="L145" s="47"/>
      <c r="S145" s="46"/>
      <c r="T145" s="47"/>
      <c r="U145" s="47"/>
      <c r="V145" s="47"/>
      <c r="X145" s="48"/>
      <c r="Y145" s="47"/>
      <c r="Z145" s="47"/>
    </row>
    <row r="146" spans="5:26" ht="16.5">
      <c r="E146" s="47"/>
      <c r="F146" s="47"/>
      <c r="G146" s="47"/>
      <c r="H146" s="47"/>
      <c r="I146" s="47"/>
      <c r="J146" s="47"/>
      <c r="K146" s="52"/>
      <c r="L146" s="47"/>
      <c r="S146" s="46"/>
      <c r="T146" s="47"/>
      <c r="U146" s="47"/>
      <c r="V146" s="47"/>
      <c r="X146" s="48"/>
      <c r="Y146" s="47"/>
      <c r="Z146" s="47"/>
    </row>
    <row r="147" spans="5:26" ht="16.5">
      <c r="E147" s="47"/>
      <c r="F147" s="47"/>
      <c r="G147" s="47"/>
      <c r="H147" s="47"/>
      <c r="I147" s="47"/>
      <c r="J147" s="47"/>
      <c r="K147" s="52"/>
      <c r="L147" s="47"/>
      <c r="S147" s="46"/>
      <c r="T147" s="47"/>
      <c r="U147" s="47"/>
      <c r="V147" s="47"/>
      <c r="X147" s="48"/>
      <c r="Y147" s="47"/>
      <c r="Z147" s="47"/>
    </row>
    <row r="148" spans="5:26" ht="16.5">
      <c r="E148" s="47"/>
      <c r="F148" s="47"/>
      <c r="G148" s="47"/>
      <c r="H148" s="47"/>
      <c r="I148" s="47"/>
      <c r="J148" s="47"/>
      <c r="K148" s="52"/>
      <c r="L148" s="47"/>
      <c r="S148" s="46"/>
      <c r="T148" s="47"/>
      <c r="U148" s="47"/>
      <c r="V148" s="47"/>
      <c r="X148" s="48"/>
      <c r="Y148" s="47"/>
      <c r="Z148" s="47"/>
    </row>
    <row r="149" spans="5:26" ht="16.5">
      <c r="E149" s="47"/>
      <c r="F149" s="47"/>
      <c r="G149" s="47"/>
      <c r="H149" s="47"/>
      <c r="I149" s="47"/>
      <c r="J149" s="47"/>
      <c r="K149" s="52"/>
      <c r="L149" s="47"/>
      <c r="S149" s="46"/>
      <c r="T149" s="47"/>
      <c r="U149" s="47"/>
      <c r="V149" s="47"/>
      <c r="X149" s="48"/>
      <c r="Y149" s="47"/>
      <c r="Z149" s="47"/>
    </row>
    <row r="150" spans="5:26" ht="16.5">
      <c r="E150" s="47"/>
      <c r="F150" s="47"/>
      <c r="G150" s="47"/>
      <c r="H150" s="47"/>
      <c r="I150" s="47"/>
      <c r="J150" s="47"/>
      <c r="K150" s="52"/>
      <c r="L150" s="47"/>
      <c r="S150" s="46"/>
      <c r="T150" s="47"/>
      <c r="U150" s="47"/>
      <c r="V150" s="47"/>
      <c r="X150" s="48"/>
      <c r="Y150" s="47"/>
      <c r="Z150" s="47"/>
    </row>
    <row r="151" spans="5:26" ht="16.5">
      <c r="E151" s="47"/>
      <c r="F151" s="47"/>
      <c r="G151" s="47"/>
      <c r="H151" s="47"/>
      <c r="I151" s="47"/>
      <c r="J151" s="47"/>
      <c r="K151" s="52"/>
      <c r="L151" s="47"/>
      <c r="S151" s="46"/>
      <c r="T151" s="47"/>
      <c r="U151" s="47"/>
      <c r="V151" s="47"/>
      <c r="X151" s="48"/>
      <c r="Y151" s="47"/>
      <c r="Z151" s="47"/>
    </row>
    <row r="152" spans="5:26" ht="16.5">
      <c r="E152" s="47"/>
      <c r="F152" s="47"/>
      <c r="G152" s="47"/>
      <c r="H152" s="47"/>
      <c r="I152" s="47"/>
      <c r="J152" s="47"/>
      <c r="K152" s="52"/>
      <c r="L152" s="47"/>
      <c r="S152" s="46"/>
      <c r="T152" s="47"/>
      <c r="U152" s="47"/>
      <c r="V152" s="47"/>
      <c r="X152" s="48"/>
      <c r="Y152" s="47"/>
      <c r="Z152" s="47"/>
    </row>
    <row r="153" spans="5:26" ht="16.5">
      <c r="E153" s="47"/>
      <c r="F153" s="47"/>
      <c r="G153" s="47"/>
      <c r="H153" s="47"/>
      <c r="I153" s="47"/>
      <c r="J153" s="47"/>
      <c r="K153" s="52"/>
      <c r="L153" s="47"/>
      <c r="S153" s="46"/>
      <c r="T153" s="47"/>
      <c r="U153" s="47"/>
      <c r="V153" s="47"/>
      <c r="X153" s="48"/>
      <c r="Y153" s="47"/>
      <c r="Z153" s="47"/>
    </row>
    <row r="154" spans="5:26" ht="16.5">
      <c r="E154" s="47"/>
      <c r="F154" s="47"/>
      <c r="G154" s="47"/>
      <c r="H154" s="47"/>
      <c r="I154" s="47"/>
      <c r="J154" s="47"/>
      <c r="K154" s="52"/>
      <c r="L154" s="47"/>
      <c r="S154" s="46"/>
      <c r="T154" s="47"/>
      <c r="U154" s="47"/>
      <c r="V154" s="47"/>
      <c r="X154" s="48"/>
      <c r="Y154" s="47"/>
      <c r="Z154" s="47"/>
    </row>
    <row r="155" spans="5:26" ht="16.5">
      <c r="E155" s="47"/>
      <c r="F155" s="47"/>
      <c r="G155" s="47"/>
      <c r="H155" s="47"/>
      <c r="I155" s="47"/>
      <c r="J155" s="47"/>
      <c r="K155" s="52"/>
      <c r="L155" s="47"/>
      <c r="S155" s="46"/>
      <c r="T155" s="47"/>
      <c r="U155" s="47"/>
      <c r="V155" s="47"/>
      <c r="X155" s="48"/>
      <c r="Y155" s="47"/>
      <c r="Z155" s="47"/>
    </row>
    <row r="156" spans="5:26" ht="16.5">
      <c r="E156" s="47"/>
      <c r="F156" s="47"/>
      <c r="G156" s="47"/>
      <c r="H156" s="47"/>
      <c r="I156" s="47"/>
      <c r="J156" s="47"/>
      <c r="K156" s="52"/>
      <c r="L156" s="47"/>
      <c r="S156" s="46"/>
      <c r="T156" s="47"/>
      <c r="U156" s="47"/>
      <c r="V156" s="47"/>
      <c r="X156" s="48"/>
      <c r="Y156" s="47"/>
      <c r="Z156" s="47"/>
    </row>
    <row r="157" spans="5:26" ht="16.5">
      <c r="E157" s="47"/>
      <c r="F157" s="47"/>
      <c r="G157" s="47"/>
      <c r="H157" s="47"/>
      <c r="I157" s="47"/>
      <c r="J157" s="47"/>
      <c r="K157" s="52"/>
      <c r="L157" s="47"/>
      <c r="S157" s="46"/>
      <c r="T157" s="47"/>
      <c r="U157" s="47"/>
      <c r="V157" s="47"/>
      <c r="X157" s="48"/>
      <c r="Y157" s="47"/>
      <c r="Z157" s="47"/>
    </row>
    <row r="158" spans="5:26" ht="16.5">
      <c r="E158" s="47"/>
      <c r="F158" s="47"/>
      <c r="G158" s="47"/>
      <c r="H158" s="47"/>
      <c r="I158" s="47"/>
      <c r="J158" s="47"/>
      <c r="K158" s="52"/>
      <c r="L158" s="47"/>
      <c r="S158" s="46"/>
      <c r="T158" s="47"/>
      <c r="U158" s="47"/>
      <c r="V158" s="47"/>
      <c r="X158" s="48"/>
      <c r="Y158" s="47"/>
      <c r="Z158" s="47"/>
    </row>
    <row r="159" spans="5:26" ht="16.5">
      <c r="E159" s="47"/>
      <c r="F159" s="47"/>
      <c r="G159" s="47"/>
      <c r="H159" s="47"/>
      <c r="I159" s="47"/>
      <c r="J159" s="47"/>
      <c r="K159" s="52"/>
      <c r="L159" s="47"/>
      <c r="S159" s="46"/>
      <c r="T159" s="47"/>
      <c r="U159" s="47"/>
      <c r="V159" s="47"/>
      <c r="X159" s="48"/>
      <c r="Y159" s="47"/>
      <c r="Z159" s="47"/>
    </row>
    <row r="160" spans="5:26" ht="16.5">
      <c r="E160" s="47"/>
      <c r="F160" s="47"/>
      <c r="G160" s="47"/>
      <c r="H160" s="47"/>
      <c r="I160" s="47"/>
      <c r="J160" s="47"/>
      <c r="K160" s="52"/>
      <c r="L160" s="47"/>
      <c r="S160" s="46"/>
      <c r="T160" s="47"/>
      <c r="U160" s="47"/>
      <c r="V160" s="47"/>
      <c r="X160" s="48"/>
      <c r="Y160" s="47"/>
      <c r="Z160" s="47"/>
    </row>
    <row r="161" spans="5:26" ht="16.5">
      <c r="E161" s="47"/>
      <c r="F161" s="47"/>
      <c r="G161" s="47"/>
      <c r="H161" s="47"/>
      <c r="I161" s="47"/>
      <c r="J161" s="47"/>
      <c r="K161" s="52"/>
      <c r="L161" s="47"/>
      <c r="S161" s="46"/>
      <c r="T161" s="47"/>
      <c r="U161" s="47"/>
      <c r="V161" s="47"/>
      <c r="X161" s="48"/>
      <c r="Y161" s="47"/>
      <c r="Z161" s="47"/>
    </row>
    <row r="162" spans="5:26" ht="16.5">
      <c r="E162" s="47"/>
      <c r="F162" s="47"/>
      <c r="G162" s="47"/>
      <c r="H162" s="47"/>
      <c r="I162" s="47"/>
      <c r="J162" s="47"/>
      <c r="K162" s="52"/>
      <c r="L162" s="47"/>
      <c r="S162" s="46"/>
      <c r="T162" s="47"/>
      <c r="U162" s="47"/>
      <c r="V162" s="47"/>
      <c r="X162" s="48"/>
      <c r="Y162" s="47"/>
      <c r="Z162" s="47"/>
    </row>
    <row r="163" spans="5:26" ht="16.5">
      <c r="E163" s="47"/>
      <c r="F163" s="47"/>
      <c r="G163" s="47"/>
      <c r="H163" s="47"/>
      <c r="I163" s="47"/>
      <c r="J163" s="47"/>
      <c r="K163" s="52"/>
      <c r="L163" s="47"/>
      <c r="S163" s="46"/>
      <c r="T163" s="47"/>
      <c r="U163" s="47"/>
      <c r="V163" s="47"/>
      <c r="X163" s="48"/>
      <c r="Y163" s="47"/>
      <c r="Z163" s="47"/>
    </row>
    <row r="164" spans="5:26" ht="16.5">
      <c r="E164" s="47"/>
      <c r="F164" s="47"/>
      <c r="G164" s="47"/>
      <c r="H164" s="47"/>
      <c r="I164" s="47"/>
      <c r="J164" s="47"/>
      <c r="K164" s="52"/>
      <c r="L164" s="47"/>
      <c r="S164" s="46"/>
      <c r="T164" s="47"/>
      <c r="U164" s="47"/>
      <c r="V164" s="47"/>
      <c r="X164" s="48"/>
      <c r="Y164" s="47"/>
      <c r="Z164" s="47"/>
    </row>
    <row r="165" spans="5:26" ht="16.5">
      <c r="E165" s="47"/>
      <c r="F165" s="47"/>
      <c r="G165" s="47"/>
      <c r="H165" s="47"/>
      <c r="I165" s="47"/>
      <c r="J165" s="47"/>
      <c r="K165" s="52"/>
      <c r="L165" s="47"/>
      <c r="S165" s="46"/>
      <c r="T165" s="47"/>
      <c r="U165" s="47"/>
      <c r="V165" s="47"/>
      <c r="X165" s="48"/>
      <c r="Y165" s="47"/>
      <c r="Z165" s="47"/>
    </row>
    <row r="166" spans="5:26" ht="16.5">
      <c r="E166" s="47"/>
      <c r="F166" s="47"/>
      <c r="G166" s="47"/>
      <c r="H166" s="47"/>
      <c r="I166" s="47"/>
      <c r="J166" s="47"/>
      <c r="K166" s="52"/>
      <c r="L166" s="47"/>
      <c r="S166" s="46"/>
      <c r="T166" s="47"/>
      <c r="U166" s="47"/>
      <c r="V166" s="47"/>
      <c r="X166" s="48"/>
      <c r="Y166" s="47"/>
      <c r="Z166" s="47"/>
    </row>
    <row r="167" spans="5:26" ht="16.5">
      <c r="E167" s="47"/>
      <c r="F167" s="47"/>
      <c r="G167" s="47"/>
      <c r="H167" s="47"/>
      <c r="I167" s="47"/>
      <c r="J167" s="47"/>
      <c r="K167" s="52"/>
      <c r="L167" s="47"/>
      <c r="S167" s="46"/>
      <c r="T167" s="47"/>
      <c r="U167" s="47"/>
      <c r="V167" s="47"/>
      <c r="X167" s="48"/>
      <c r="Y167" s="47"/>
      <c r="Z167" s="47"/>
    </row>
    <row r="168" spans="5:26" ht="16.5">
      <c r="E168" s="47"/>
      <c r="F168" s="47"/>
      <c r="G168" s="47"/>
      <c r="H168" s="47"/>
      <c r="I168" s="47"/>
      <c r="J168" s="47"/>
      <c r="K168" s="52"/>
      <c r="L168" s="47"/>
      <c r="S168" s="46"/>
      <c r="T168" s="47"/>
      <c r="U168" s="47"/>
      <c r="V168" s="47"/>
      <c r="X168" s="48"/>
      <c r="Y168" s="47"/>
      <c r="Z168" s="47"/>
    </row>
    <row r="169" spans="5:26" ht="16.5">
      <c r="E169" s="47"/>
      <c r="F169" s="47"/>
      <c r="G169" s="47"/>
      <c r="H169" s="47"/>
      <c r="I169" s="47"/>
      <c r="J169" s="47"/>
      <c r="K169" s="52"/>
      <c r="L169" s="47"/>
      <c r="S169" s="46"/>
      <c r="T169" s="47"/>
      <c r="U169" s="47"/>
      <c r="V169" s="47"/>
      <c r="X169" s="48"/>
      <c r="Y169" s="47"/>
      <c r="Z169" s="47"/>
    </row>
    <row r="170" spans="5:26" ht="16.5">
      <c r="E170" s="47"/>
      <c r="F170" s="47"/>
      <c r="G170" s="47"/>
      <c r="H170" s="47"/>
      <c r="I170" s="47"/>
      <c r="J170" s="47"/>
      <c r="K170" s="52"/>
      <c r="L170" s="47"/>
      <c r="S170" s="46"/>
      <c r="T170" s="47"/>
      <c r="U170" s="47"/>
      <c r="V170" s="47"/>
      <c r="X170" s="48"/>
      <c r="Y170" s="47"/>
      <c r="Z170" s="47"/>
    </row>
    <row r="171" spans="5:26" ht="16.5">
      <c r="E171" s="47"/>
      <c r="F171" s="47"/>
      <c r="G171" s="47"/>
      <c r="H171" s="47"/>
      <c r="I171" s="47"/>
      <c r="J171" s="47"/>
      <c r="K171" s="52"/>
      <c r="L171" s="47"/>
      <c r="S171" s="46"/>
      <c r="T171" s="47"/>
      <c r="U171" s="47"/>
      <c r="V171" s="47"/>
      <c r="X171" s="48"/>
      <c r="Y171" s="47"/>
      <c r="Z171" s="47"/>
    </row>
    <row r="172" spans="5:26" ht="16.5">
      <c r="E172" s="47"/>
      <c r="F172" s="47"/>
      <c r="G172" s="47"/>
      <c r="H172" s="47"/>
      <c r="I172" s="47"/>
      <c r="J172" s="47"/>
      <c r="K172" s="52"/>
      <c r="L172" s="47"/>
      <c r="S172" s="46"/>
      <c r="T172" s="47"/>
      <c r="U172" s="47"/>
      <c r="V172" s="47"/>
      <c r="X172" s="48"/>
      <c r="Y172" s="47"/>
      <c r="Z172" s="47"/>
    </row>
    <row r="173" spans="5:26" ht="16.5">
      <c r="E173" s="47"/>
      <c r="F173" s="47"/>
      <c r="G173" s="47"/>
      <c r="H173" s="47"/>
      <c r="I173" s="47"/>
      <c r="J173" s="47"/>
      <c r="K173" s="52"/>
      <c r="L173" s="47"/>
      <c r="S173" s="46"/>
      <c r="T173" s="47"/>
      <c r="U173" s="47"/>
      <c r="V173" s="47"/>
      <c r="X173" s="48"/>
      <c r="Y173" s="47"/>
      <c r="Z173" s="47"/>
    </row>
    <row r="174" spans="5:26" ht="16.5">
      <c r="E174" s="47"/>
      <c r="F174" s="47"/>
      <c r="G174" s="47"/>
      <c r="H174" s="47"/>
      <c r="I174" s="47"/>
      <c r="J174" s="47"/>
      <c r="K174" s="52"/>
      <c r="L174" s="47"/>
      <c r="S174" s="46"/>
      <c r="T174" s="47"/>
      <c r="U174" s="47"/>
      <c r="V174" s="47"/>
      <c r="X174" s="48"/>
      <c r="Y174" s="47"/>
      <c r="Z174" s="47"/>
    </row>
    <row r="175" spans="5:26" ht="16.5">
      <c r="E175" s="47"/>
      <c r="F175" s="47"/>
      <c r="G175" s="47"/>
      <c r="H175" s="47"/>
      <c r="I175" s="47"/>
      <c r="J175" s="47"/>
      <c r="K175" s="52"/>
      <c r="L175" s="47"/>
      <c r="S175" s="46"/>
      <c r="T175" s="47"/>
      <c r="U175" s="47"/>
      <c r="V175" s="47"/>
      <c r="X175" s="48"/>
      <c r="Y175" s="47"/>
      <c r="Z175" s="47"/>
    </row>
    <row r="176" spans="5:26" ht="16.5">
      <c r="E176" s="47"/>
      <c r="F176" s="47"/>
      <c r="G176" s="47"/>
      <c r="H176" s="47"/>
      <c r="I176" s="47"/>
      <c r="J176" s="47"/>
      <c r="K176" s="52"/>
      <c r="L176" s="47"/>
      <c r="S176" s="46"/>
      <c r="T176" s="47"/>
      <c r="U176" s="47"/>
      <c r="V176" s="47"/>
      <c r="X176" s="48"/>
      <c r="Y176" s="47"/>
      <c r="Z176" s="47"/>
    </row>
    <row r="177" spans="5:26" ht="16.5">
      <c r="E177" s="47"/>
      <c r="F177" s="47"/>
      <c r="G177" s="47"/>
      <c r="H177" s="47"/>
      <c r="I177" s="47"/>
      <c r="J177" s="47"/>
      <c r="K177" s="52"/>
      <c r="L177" s="47"/>
      <c r="S177" s="46"/>
      <c r="T177" s="47"/>
      <c r="U177" s="47"/>
      <c r="V177" s="47"/>
      <c r="X177" s="48"/>
      <c r="Y177" s="47"/>
      <c r="Z177" s="47"/>
    </row>
    <row r="178" spans="5:26" ht="16.5">
      <c r="E178" s="47"/>
      <c r="F178" s="47"/>
      <c r="G178" s="47"/>
      <c r="H178" s="47"/>
      <c r="I178" s="47"/>
      <c r="J178" s="47"/>
      <c r="K178" s="52"/>
      <c r="L178" s="47"/>
      <c r="S178" s="46"/>
      <c r="T178" s="47"/>
      <c r="U178" s="47"/>
      <c r="V178" s="47"/>
      <c r="X178" s="48"/>
      <c r="Y178" s="47"/>
      <c r="Z178" s="47"/>
    </row>
    <row r="179" spans="5:26" ht="16.5">
      <c r="E179" s="47"/>
      <c r="F179" s="47"/>
      <c r="G179" s="47"/>
      <c r="H179" s="47"/>
      <c r="I179" s="47"/>
      <c r="J179" s="47"/>
      <c r="K179" s="52"/>
      <c r="L179" s="47"/>
      <c r="S179" s="46"/>
      <c r="T179" s="47"/>
      <c r="U179" s="47"/>
      <c r="V179" s="47"/>
      <c r="X179" s="48"/>
      <c r="Y179" s="47"/>
      <c r="Z179" s="47"/>
    </row>
    <row r="180" spans="5:26" ht="16.5">
      <c r="E180" s="47"/>
      <c r="F180" s="47"/>
      <c r="G180" s="47"/>
      <c r="H180" s="47"/>
      <c r="I180" s="47"/>
      <c r="J180" s="47"/>
      <c r="K180" s="52"/>
      <c r="L180" s="47"/>
      <c r="S180" s="46"/>
      <c r="T180" s="47"/>
      <c r="U180" s="47"/>
      <c r="V180" s="47"/>
      <c r="X180" s="48"/>
      <c r="Y180" s="47"/>
      <c r="Z180" s="47"/>
    </row>
    <row r="181" spans="5:26" ht="16.5">
      <c r="E181" s="47"/>
      <c r="F181" s="47"/>
      <c r="G181" s="47"/>
      <c r="H181" s="47"/>
      <c r="I181" s="47"/>
      <c r="J181" s="47"/>
      <c r="K181" s="52"/>
      <c r="L181" s="47"/>
      <c r="S181" s="46"/>
      <c r="T181" s="47"/>
      <c r="U181" s="47"/>
      <c r="V181" s="47"/>
      <c r="X181" s="48"/>
      <c r="Y181" s="47"/>
      <c r="Z181" s="47"/>
    </row>
    <row r="182" spans="5:26" ht="16.5">
      <c r="E182" s="47"/>
      <c r="F182" s="47"/>
      <c r="G182" s="47"/>
      <c r="H182" s="47"/>
      <c r="I182" s="47"/>
      <c r="J182" s="47"/>
      <c r="K182" s="52"/>
      <c r="L182" s="47"/>
      <c r="S182" s="46"/>
      <c r="T182" s="47"/>
      <c r="U182" s="47"/>
      <c r="V182" s="47"/>
      <c r="X182" s="48"/>
      <c r="Y182" s="47"/>
      <c r="Z182" s="47"/>
    </row>
    <row r="183" spans="5:26" ht="16.5">
      <c r="E183" s="47"/>
      <c r="F183" s="47"/>
      <c r="G183" s="47"/>
      <c r="H183" s="47"/>
      <c r="I183" s="47"/>
      <c r="J183" s="47"/>
      <c r="K183" s="52"/>
      <c r="L183" s="47"/>
      <c r="S183" s="46"/>
      <c r="T183" s="47"/>
      <c r="U183" s="47"/>
      <c r="V183" s="47"/>
      <c r="X183" s="48"/>
      <c r="Y183" s="47"/>
      <c r="Z183" s="47"/>
    </row>
    <row r="184" spans="5:26" ht="16.5">
      <c r="E184" s="47"/>
      <c r="F184" s="47"/>
      <c r="G184" s="47"/>
      <c r="H184" s="47"/>
      <c r="I184" s="47"/>
      <c r="J184" s="47"/>
      <c r="K184" s="52"/>
      <c r="L184" s="47"/>
      <c r="S184" s="46"/>
      <c r="T184" s="47"/>
      <c r="U184" s="47"/>
      <c r="V184" s="47"/>
      <c r="X184" s="48"/>
      <c r="Y184" s="47"/>
      <c r="Z184" s="47"/>
    </row>
    <row r="185" spans="5:26" ht="16.5">
      <c r="E185" s="47"/>
      <c r="F185" s="47"/>
      <c r="G185" s="47"/>
      <c r="H185" s="47"/>
      <c r="I185" s="47"/>
      <c r="J185" s="47"/>
      <c r="K185" s="52"/>
      <c r="L185" s="47"/>
      <c r="S185" s="46"/>
      <c r="T185" s="47"/>
      <c r="U185" s="47"/>
      <c r="V185" s="47"/>
      <c r="X185" s="48"/>
      <c r="Y185" s="47"/>
      <c r="Z185" s="47"/>
    </row>
    <row r="186" spans="5:26" ht="16.5">
      <c r="E186" s="47"/>
      <c r="F186" s="47"/>
      <c r="G186" s="47"/>
      <c r="H186" s="47"/>
      <c r="I186" s="47"/>
      <c r="J186" s="47"/>
      <c r="K186" s="52"/>
      <c r="L186" s="47"/>
      <c r="S186" s="46"/>
      <c r="T186" s="47"/>
      <c r="U186" s="47"/>
      <c r="V186" s="47"/>
      <c r="X186" s="48"/>
      <c r="Y186" s="47"/>
      <c r="Z186" s="47"/>
    </row>
    <row r="187" spans="5:26" ht="16.5">
      <c r="E187" s="47"/>
      <c r="F187" s="47"/>
      <c r="G187" s="47"/>
      <c r="H187" s="47"/>
      <c r="I187" s="47"/>
      <c r="J187" s="47"/>
      <c r="K187" s="52"/>
      <c r="L187" s="47"/>
      <c r="S187" s="46"/>
      <c r="T187" s="47"/>
      <c r="U187" s="47"/>
      <c r="V187" s="47"/>
      <c r="X187" s="48"/>
      <c r="Y187" s="47"/>
      <c r="Z187" s="47"/>
    </row>
    <row r="188" spans="5:26" ht="16.5">
      <c r="E188" s="47"/>
      <c r="F188" s="47"/>
      <c r="G188" s="47"/>
      <c r="H188" s="47"/>
      <c r="I188" s="47"/>
      <c r="J188" s="47"/>
      <c r="K188" s="52"/>
      <c r="L188" s="47"/>
      <c r="S188" s="46"/>
      <c r="T188" s="47"/>
      <c r="U188" s="47"/>
      <c r="V188" s="47"/>
      <c r="X188" s="48"/>
      <c r="Y188" s="47"/>
      <c r="Z188" s="47"/>
    </row>
    <row r="189" spans="5:26" ht="16.5">
      <c r="E189" s="47"/>
      <c r="F189" s="47"/>
      <c r="G189" s="47"/>
      <c r="H189" s="47"/>
      <c r="I189" s="47"/>
      <c r="J189" s="47"/>
      <c r="K189" s="52"/>
      <c r="L189" s="47"/>
      <c r="S189" s="46"/>
      <c r="T189" s="47"/>
      <c r="U189" s="47"/>
      <c r="V189" s="47"/>
      <c r="X189" s="48"/>
      <c r="Y189" s="47"/>
      <c r="Z189" s="47"/>
    </row>
    <row r="190" spans="5:26" ht="16.5">
      <c r="E190" s="47"/>
      <c r="F190" s="47"/>
      <c r="G190" s="47"/>
      <c r="H190" s="47"/>
      <c r="I190" s="47"/>
      <c r="J190" s="47"/>
      <c r="K190" s="52"/>
      <c r="L190" s="47"/>
      <c r="S190" s="46"/>
      <c r="T190" s="47"/>
      <c r="U190" s="47"/>
      <c r="V190" s="47"/>
      <c r="X190" s="48"/>
      <c r="Y190" s="47"/>
      <c r="Z190" s="47"/>
    </row>
    <row r="191" spans="5:26" ht="16.5">
      <c r="E191" s="47"/>
      <c r="F191" s="47"/>
      <c r="G191" s="47"/>
      <c r="H191" s="47"/>
      <c r="I191" s="47"/>
      <c r="J191" s="47"/>
      <c r="K191" s="52"/>
      <c r="L191" s="47"/>
      <c r="S191" s="46"/>
      <c r="T191" s="47"/>
      <c r="U191" s="47"/>
      <c r="V191" s="47"/>
      <c r="X191" s="48"/>
      <c r="Y191" s="47"/>
      <c r="Z191" s="47"/>
    </row>
    <row r="192" spans="5:26" ht="16.5">
      <c r="E192" s="47"/>
      <c r="F192" s="47"/>
      <c r="G192" s="47"/>
      <c r="H192" s="47"/>
      <c r="I192" s="47"/>
      <c r="J192" s="47"/>
      <c r="K192" s="52"/>
      <c r="L192" s="47"/>
      <c r="S192" s="46"/>
      <c r="T192" s="47"/>
      <c r="U192" s="47"/>
      <c r="V192" s="47"/>
      <c r="X192" s="48"/>
      <c r="Y192" s="47"/>
      <c r="Z192" s="47"/>
    </row>
    <row r="193" spans="5:26" ht="16.5">
      <c r="E193" s="47"/>
      <c r="F193" s="47"/>
      <c r="G193" s="47"/>
      <c r="H193" s="47"/>
      <c r="I193" s="47"/>
      <c r="J193" s="47"/>
      <c r="K193" s="52"/>
      <c r="L193" s="47"/>
      <c r="S193" s="46"/>
      <c r="T193" s="47"/>
      <c r="U193" s="47"/>
      <c r="V193" s="47"/>
      <c r="X193" s="48"/>
      <c r="Y193" s="47"/>
      <c r="Z193" s="47"/>
    </row>
    <row r="194" spans="5:26" ht="16.5">
      <c r="E194" s="47"/>
      <c r="F194" s="47"/>
      <c r="G194" s="47"/>
      <c r="H194" s="47"/>
      <c r="I194" s="47"/>
      <c r="J194" s="47"/>
      <c r="K194" s="52"/>
      <c r="L194" s="47"/>
      <c r="S194" s="46"/>
      <c r="T194" s="47"/>
      <c r="U194" s="47"/>
      <c r="V194" s="47"/>
      <c r="X194" s="48"/>
      <c r="Y194" s="47"/>
      <c r="Z194" s="47"/>
    </row>
    <row r="195" spans="5:26" ht="16.5">
      <c r="E195" s="47"/>
      <c r="F195" s="47"/>
      <c r="G195" s="47"/>
      <c r="H195" s="47"/>
      <c r="I195" s="47"/>
      <c r="J195" s="47"/>
      <c r="K195" s="52"/>
      <c r="L195" s="47"/>
      <c r="S195" s="46"/>
      <c r="T195" s="47"/>
      <c r="U195" s="47"/>
      <c r="V195" s="47"/>
      <c r="X195" s="48"/>
      <c r="Y195" s="47"/>
      <c r="Z195" s="47"/>
    </row>
    <row r="196" spans="5:26" ht="16.5">
      <c r="E196" s="47"/>
      <c r="F196" s="47"/>
      <c r="G196" s="47"/>
      <c r="H196" s="47"/>
      <c r="I196" s="47"/>
      <c r="J196" s="47"/>
      <c r="K196" s="52"/>
      <c r="L196" s="47"/>
      <c r="S196" s="46"/>
      <c r="T196" s="47"/>
      <c r="U196" s="47"/>
      <c r="V196" s="47"/>
      <c r="X196" s="48"/>
      <c r="Y196" s="47"/>
      <c r="Z196" s="47"/>
    </row>
    <row r="197" spans="5:26" ht="16.5">
      <c r="E197" s="47"/>
      <c r="F197" s="47"/>
      <c r="G197" s="47"/>
      <c r="H197" s="47"/>
      <c r="I197" s="47"/>
      <c r="J197" s="47"/>
      <c r="K197" s="52"/>
      <c r="L197" s="47"/>
      <c r="S197" s="46"/>
      <c r="T197" s="47"/>
      <c r="U197" s="47"/>
      <c r="V197" s="47"/>
      <c r="X197" s="48"/>
      <c r="Y197" s="47"/>
      <c r="Z197" s="47"/>
    </row>
    <row r="198" spans="5:26" ht="16.5">
      <c r="E198" s="47"/>
      <c r="F198" s="47"/>
      <c r="G198" s="47"/>
      <c r="H198" s="47"/>
      <c r="I198" s="47"/>
      <c r="J198" s="47"/>
      <c r="K198" s="52"/>
      <c r="L198" s="47"/>
      <c r="S198" s="46"/>
      <c r="T198" s="47"/>
      <c r="U198" s="47"/>
      <c r="V198" s="47"/>
      <c r="X198" s="48"/>
      <c r="Y198" s="47"/>
      <c r="Z198" s="47"/>
    </row>
    <row r="199" spans="5:26" ht="16.5">
      <c r="E199" s="47"/>
      <c r="F199" s="47"/>
      <c r="G199" s="47"/>
      <c r="H199" s="47"/>
      <c r="I199" s="47"/>
      <c r="J199" s="47"/>
      <c r="K199" s="52"/>
      <c r="L199" s="47"/>
      <c r="S199" s="46"/>
      <c r="T199" s="47"/>
      <c r="U199" s="47"/>
      <c r="V199" s="47"/>
      <c r="X199" s="48"/>
      <c r="Y199" s="47"/>
      <c r="Z199" s="47"/>
    </row>
    <row r="200" spans="5:26" ht="16.5">
      <c r="E200" s="47"/>
      <c r="F200" s="47"/>
      <c r="G200" s="47"/>
      <c r="H200" s="47"/>
      <c r="I200" s="47"/>
      <c r="J200" s="47"/>
      <c r="K200" s="52"/>
      <c r="L200" s="47"/>
      <c r="S200" s="46"/>
      <c r="T200" s="47"/>
      <c r="U200" s="47"/>
      <c r="V200" s="47"/>
      <c r="X200" s="48"/>
      <c r="Y200" s="47"/>
      <c r="Z200" s="47"/>
    </row>
    <row r="201" spans="5:26" ht="16.5">
      <c r="E201" s="47"/>
      <c r="F201" s="47"/>
      <c r="G201" s="47"/>
      <c r="H201" s="47"/>
      <c r="I201" s="47"/>
      <c r="J201" s="47"/>
      <c r="K201" s="52"/>
      <c r="L201" s="47"/>
      <c r="S201" s="46"/>
      <c r="T201" s="47"/>
      <c r="U201" s="47"/>
      <c r="V201" s="47"/>
      <c r="X201" s="48"/>
      <c r="Y201" s="47"/>
      <c r="Z201" s="47"/>
    </row>
    <row r="202" spans="5:26" ht="16.5">
      <c r="E202" s="47"/>
      <c r="F202" s="47"/>
      <c r="G202" s="47"/>
      <c r="H202" s="47"/>
      <c r="I202" s="47"/>
      <c r="J202" s="47"/>
      <c r="K202" s="52"/>
      <c r="L202" s="47"/>
      <c r="S202" s="46"/>
      <c r="T202" s="47"/>
      <c r="U202" s="47"/>
      <c r="V202" s="47"/>
      <c r="X202" s="48"/>
      <c r="Y202" s="47"/>
      <c r="Z202" s="47"/>
    </row>
    <row r="203" spans="5:26" ht="16.5">
      <c r="E203" s="47"/>
      <c r="F203" s="47"/>
      <c r="G203" s="47"/>
      <c r="H203" s="47"/>
      <c r="I203" s="47"/>
      <c r="J203" s="47"/>
      <c r="K203" s="52"/>
      <c r="L203" s="47"/>
      <c r="S203" s="46"/>
      <c r="T203" s="47"/>
      <c r="U203" s="47"/>
      <c r="V203" s="47"/>
      <c r="X203" s="48"/>
      <c r="Y203" s="47"/>
      <c r="Z203" s="47"/>
    </row>
    <row r="204" spans="5:26" ht="16.5">
      <c r="E204" s="47"/>
      <c r="F204" s="47"/>
      <c r="G204" s="47"/>
      <c r="H204" s="47"/>
      <c r="I204" s="47"/>
      <c r="J204" s="47"/>
      <c r="K204" s="52"/>
      <c r="L204" s="47"/>
      <c r="S204" s="46"/>
      <c r="T204" s="47"/>
      <c r="U204" s="47"/>
      <c r="V204" s="47"/>
      <c r="X204" s="48"/>
      <c r="Y204" s="47"/>
      <c r="Z204" s="47"/>
    </row>
    <row r="205" spans="5:26" ht="16.5">
      <c r="E205" s="47"/>
      <c r="F205" s="47"/>
      <c r="G205" s="47"/>
      <c r="H205" s="47"/>
      <c r="I205" s="47"/>
      <c r="J205" s="47"/>
      <c r="K205" s="52"/>
      <c r="L205" s="47"/>
      <c r="S205" s="46"/>
      <c r="T205" s="47"/>
      <c r="U205" s="47"/>
      <c r="V205" s="47"/>
      <c r="X205" s="48"/>
      <c r="Y205" s="47"/>
      <c r="Z205" s="47"/>
    </row>
    <row r="206" spans="5:26" ht="16.5">
      <c r="E206" s="47"/>
      <c r="F206" s="47"/>
      <c r="G206" s="47"/>
      <c r="H206" s="47"/>
      <c r="I206" s="47"/>
      <c r="J206" s="47"/>
      <c r="K206" s="52"/>
      <c r="L206" s="47"/>
      <c r="S206" s="46"/>
      <c r="T206" s="47"/>
      <c r="U206" s="47"/>
      <c r="V206" s="47"/>
      <c r="X206" s="48"/>
      <c r="Y206" s="47"/>
      <c r="Z206" s="47"/>
    </row>
    <row r="207" spans="5:26" ht="16.5">
      <c r="E207" s="47"/>
      <c r="F207" s="47"/>
      <c r="G207" s="47"/>
      <c r="H207" s="47"/>
      <c r="I207" s="47"/>
      <c r="J207" s="47"/>
      <c r="K207" s="52"/>
      <c r="L207" s="47"/>
      <c r="S207" s="46"/>
      <c r="T207" s="47"/>
      <c r="U207" s="47"/>
      <c r="V207" s="47"/>
      <c r="X207" s="48"/>
      <c r="Y207" s="47"/>
      <c r="Z207" s="47"/>
    </row>
    <row r="208" spans="5:26" ht="16.5">
      <c r="E208" s="47"/>
      <c r="F208" s="47"/>
      <c r="G208" s="47"/>
      <c r="H208" s="47"/>
      <c r="I208" s="47"/>
      <c r="J208" s="47"/>
      <c r="K208" s="52"/>
      <c r="L208" s="47"/>
      <c r="S208" s="46"/>
      <c r="T208" s="47"/>
      <c r="U208" s="47"/>
      <c r="V208" s="47"/>
      <c r="X208" s="48"/>
      <c r="Y208" s="47"/>
      <c r="Z208" s="47"/>
    </row>
    <row r="209" spans="5:26" ht="16.5">
      <c r="E209" s="47"/>
      <c r="F209" s="47"/>
      <c r="G209" s="47"/>
      <c r="H209" s="47"/>
      <c r="I209" s="47"/>
      <c r="J209" s="47"/>
      <c r="K209" s="52"/>
      <c r="L209" s="47"/>
      <c r="S209" s="46"/>
      <c r="T209" s="47"/>
      <c r="U209" s="47"/>
      <c r="V209" s="47"/>
      <c r="X209" s="48"/>
      <c r="Y209" s="47"/>
      <c r="Z209" s="47"/>
    </row>
    <row r="210" spans="5:26" ht="16.5">
      <c r="E210" s="47"/>
      <c r="F210" s="47"/>
      <c r="G210" s="47"/>
      <c r="H210" s="47"/>
      <c r="I210" s="47"/>
      <c r="J210" s="47"/>
      <c r="K210" s="52"/>
      <c r="L210" s="47"/>
      <c r="S210" s="46"/>
      <c r="T210" s="47"/>
      <c r="U210" s="47"/>
      <c r="V210" s="47"/>
      <c r="X210" s="48"/>
      <c r="Y210" s="47"/>
      <c r="Z210" s="47"/>
    </row>
    <row r="211" spans="5:26" ht="16.5">
      <c r="E211" s="47"/>
      <c r="F211" s="47"/>
      <c r="G211" s="47"/>
      <c r="H211" s="47"/>
      <c r="I211" s="47"/>
      <c r="J211" s="47"/>
      <c r="K211" s="52"/>
      <c r="L211" s="47"/>
      <c r="S211" s="46"/>
      <c r="T211" s="47"/>
      <c r="U211" s="47"/>
      <c r="V211" s="47"/>
      <c r="X211" s="48"/>
      <c r="Y211" s="47"/>
      <c r="Z211" s="47"/>
    </row>
    <row r="212" spans="5:26" ht="16.5">
      <c r="E212" s="47"/>
      <c r="F212" s="47"/>
      <c r="G212" s="47"/>
      <c r="H212" s="47"/>
      <c r="I212" s="47"/>
      <c r="J212" s="47"/>
      <c r="K212" s="52"/>
      <c r="L212" s="47"/>
      <c r="S212" s="46"/>
      <c r="T212" s="47"/>
      <c r="U212" s="47"/>
      <c r="V212" s="47"/>
      <c r="X212" s="48"/>
      <c r="Y212" s="47"/>
      <c r="Z212" s="47"/>
    </row>
    <row r="213" spans="5:26" ht="16.5">
      <c r="E213" s="47"/>
      <c r="F213" s="47"/>
      <c r="G213" s="47"/>
      <c r="H213" s="47"/>
      <c r="I213" s="47"/>
      <c r="J213" s="47"/>
      <c r="K213" s="52"/>
      <c r="L213" s="47"/>
      <c r="S213" s="46"/>
      <c r="T213" s="47"/>
      <c r="U213" s="47"/>
      <c r="V213" s="47"/>
      <c r="X213" s="48"/>
      <c r="Y213" s="47"/>
      <c r="Z213" s="47"/>
    </row>
    <row r="214" spans="5:26" ht="16.5">
      <c r="E214" s="47"/>
      <c r="F214" s="47"/>
      <c r="G214" s="47"/>
      <c r="H214" s="47"/>
      <c r="I214" s="47"/>
      <c r="J214" s="47"/>
      <c r="K214" s="52"/>
      <c r="L214" s="47"/>
      <c r="S214" s="46"/>
      <c r="T214" s="47"/>
      <c r="U214" s="47"/>
      <c r="V214" s="47"/>
      <c r="X214" s="48"/>
      <c r="Y214" s="47"/>
      <c r="Z214" s="47"/>
    </row>
    <row r="215" spans="5:26" ht="16.5">
      <c r="E215" s="47"/>
      <c r="F215" s="47"/>
      <c r="G215" s="47"/>
      <c r="H215" s="47"/>
      <c r="I215" s="47"/>
      <c r="J215" s="47"/>
      <c r="K215" s="52"/>
      <c r="L215" s="47"/>
      <c r="S215" s="46"/>
      <c r="T215" s="47"/>
      <c r="U215" s="47"/>
      <c r="V215" s="47"/>
      <c r="X215" s="48"/>
      <c r="Y215" s="47"/>
      <c r="Z215" s="47"/>
    </row>
    <row r="216" spans="5:26" ht="16.5">
      <c r="E216" s="47"/>
      <c r="F216" s="47"/>
      <c r="G216" s="47"/>
      <c r="H216" s="47"/>
      <c r="I216" s="47"/>
      <c r="J216" s="47"/>
      <c r="K216" s="52"/>
      <c r="L216" s="47"/>
      <c r="S216" s="46"/>
      <c r="T216" s="47"/>
      <c r="U216" s="47"/>
      <c r="V216" s="47"/>
      <c r="X216" s="48"/>
      <c r="Y216" s="47"/>
      <c r="Z216" s="47"/>
    </row>
    <row r="217" spans="5:26" ht="16.5">
      <c r="E217" s="47"/>
      <c r="F217" s="47"/>
      <c r="G217" s="47"/>
      <c r="H217" s="47"/>
      <c r="I217" s="47"/>
      <c r="J217" s="47"/>
      <c r="K217" s="52"/>
      <c r="L217" s="47"/>
      <c r="S217" s="46"/>
      <c r="T217" s="47"/>
      <c r="U217" s="47"/>
      <c r="V217" s="47"/>
      <c r="X217" s="48"/>
      <c r="Y217" s="47"/>
      <c r="Z217" s="47"/>
    </row>
    <row r="218" spans="5:26" ht="16.5">
      <c r="E218" s="47"/>
      <c r="F218" s="47"/>
      <c r="G218" s="47"/>
      <c r="H218" s="47"/>
      <c r="I218" s="47"/>
      <c r="J218" s="47"/>
      <c r="K218" s="52"/>
      <c r="L218" s="47"/>
      <c r="S218" s="46"/>
      <c r="T218" s="47"/>
      <c r="U218" s="47"/>
      <c r="V218" s="47"/>
      <c r="X218" s="48"/>
      <c r="Y218" s="47"/>
      <c r="Z218" s="47"/>
    </row>
    <row r="219" spans="5:26" ht="16.5">
      <c r="E219" s="47"/>
      <c r="F219" s="47"/>
      <c r="G219" s="47"/>
      <c r="H219" s="47"/>
      <c r="I219" s="47"/>
      <c r="J219" s="47"/>
      <c r="K219" s="52"/>
      <c r="L219" s="47"/>
      <c r="S219" s="46"/>
      <c r="T219" s="47"/>
      <c r="U219" s="47"/>
      <c r="V219" s="47"/>
      <c r="X219" s="48"/>
      <c r="Y219" s="47"/>
      <c r="Z219" s="47"/>
    </row>
    <row r="220" spans="5:26" ht="16.5">
      <c r="E220" s="47"/>
      <c r="F220" s="47"/>
      <c r="G220" s="47"/>
      <c r="H220" s="47"/>
      <c r="I220" s="47"/>
      <c r="J220" s="47"/>
      <c r="K220" s="52"/>
      <c r="L220" s="47"/>
      <c r="S220" s="46"/>
      <c r="T220" s="47"/>
      <c r="U220" s="47"/>
      <c r="V220" s="47"/>
      <c r="X220" s="48"/>
      <c r="Y220" s="47"/>
      <c r="Z220" s="47"/>
    </row>
    <row r="221" spans="5:26" ht="16.5">
      <c r="E221" s="47"/>
      <c r="F221" s="47"/>
      <c r="G221" s="47"/>
      <c r="H221" s="47"/>
      <c r="I221" s="47"/>
      <c r="J221" s="47"/>
      <c r="K221" s="52"/>
      <c r="L221" s="47"/>
      <c r="S221" s="46"/>
      <c r="T221" s="47"/>
      <c r="U221" s="47"/>
      <c r="V221" s="47"/>
      <c r="X221" s="48"/>
      <c r="Y221" s="47"/>
      <c r="Z221" s="47"/>
    </row>
    <row r="222" spans="5:26" ht="16.5">
      <c r="E222" s="47"/>
      <c r="F222" s="47"/>
      <c r="G222" s="47"/>
      <c r="H222" s="47"/>
      <c r="I222" s="47"/>
      <c r="J222" s="47"/>
      <c r="K222" s="52"/>
      <c r="L222" s="47"/>
      <c r="S222" s="46"/>
      <c r="T222" s="47"/>
      <c r="U222" s="47"/>
      <c r="V222" s="47"/>
      <c r="X222" s="48"/>
      <c r="Y222" s="47"/>
      <c r="Z222" s="47"/>
    </row>
    <row r="223" spans="5:26" ht="16.5">
      <c r="E223" s="47"/>
      <c r="F223" s="47"/>
      <c r="G223" s="47"/>
      <c r="H223" s="47"/>
      <c r="I223" s="47"/>
      <c r="J223" s="47"/>
      <c r="K223" s="52"/>
      <c r="L223" s="47"/>
      <c r="S223" s="46"/>
      <c r="T223" s="47"/>
      <c r="U223" s="47"/>
      <c r="V223" s="47"/>
      <c r="X223" s="48"/>
      <c r="Y223" s="47"/>
      <c r="Z223" s="47"/>
    </row>
    <row r="224" spans="5:26" ht="16.5">
      <c r="E224" s="47"/>
      <c r="F224" s="47"/>
      <c r="G224" s="47"/>
      <c r="H224" s="47"/>
      <c r="I224" s="47"/>
      <c r="J224" s="47"/>
      <c r="K224" s="52"/>
      <c r="L224" s="47"/>
      <c r="S224" s="46"/>
      <c r="T224" s="47"/>
      <c r="U224" s="47"/>
      <c r="V224" s="47"/>
      <c r="X224" s="48"/>
      <c r="Y224" s="47"/>
      <c r="Z224" s="47"/>
    </row>
    <row r="225" spans="5:26" ht="16.5">
      <c r="E225" s="47"/>
      <c r="F225" s="47"/>
      <c r="G225" s="47"/>
      <c r="H225" s="47"/>
      <c r="I225" s="47"/>
      <c r="J225" s="47"/>
      <c r="K225" s="52"/>
      <c r="L225" s="47"/>
      <c r="S225" s="46"/>
      <c r="T225" s="47"/>
      <c r="U225" s="47"/>
      <c r="V225" s="47"/>
      <c r="X225" s="48"/>
      <c r="Y225" s="47"/>
      <c r="Z225" s="47"/>
    </row>
    <row r="226" spans="5:26" ht="16.5">
      <c r="E226" s="47"/>
      <c r="F226" s="47"/>
      <c r="G226" s="47"/>
      <c r="H226" s="47"/>
      <c r="I226" s="47"/>
      <c r="J226" s="47"/>
      <c r="K226" s="52"/>
      <c r="L226" s="47"/>
      <c r="S226" s="46"/>
      <c r="T226" s="47"/>
      <c r="U226" s="47"/>
      <c r="V226" s="47"/>
      <c r="X226" s="48"/>
      <c r="Y226" s="47"/>
      <c r="Z226" s="47"/>
    </row>
    <row r="227" spans="5:26" ht="16.5">
      <c r="E227" s="47"/>
      <c r="F227" s="47"/>
      <c r="G227" s="47"/>
      <c r="H227" s="47"/>
      <c r="I227" s="47"/>
      <c r="J227" s="47"/>
      <c r="K227" s="52"/>
      <c r="L227" s="47"/>
      <c r="S227" s="46"/>
      <c r="T227" s="47"/>
      <c r="U227" s="47"/>
      <c r="V227" s="47"/>
      <c r="X227" s="48"/>
      <c r="Y227" s="47"/>
      <c r="Z227" s="47"/>
    </row>
    <row r="228" spans="5:26" ht="16.5">
      <c r="E228" s="47"/>
      <c r="F228" s="47"/>
      <c r="G228" s="47"/>
      <c r="H228" s="47"/>
      <c r="I228" s="47"/>
      <c r="J228" s="47"/>
      <c r="K228" s="52"/>
      <c r="L228" s="47"/>
      <c r="S228" s="46"/>
      <c r="T228" s="47"/>
      <c r="U228" s="47"/>
      <c r="V228" s="47"/>
      <c r="X228" s="48"/>
      <c r="Y228" s="47"/>
      <c r="Z228" s="47"/>
    </row>
    <row r="229" spans="5:26" ht="16.5">
      <c r="E229" s="47"/>
      <c r="F229" s="47"/>
      <c r="G229" s="47"/>
      <c r="H229" s="47"/>
      <c r="I229" s="47"/>
      <c r="J229" s="47"/>
      <c r="K229" s="52"/>
      <c r="L229" s="47"/>
      <c r="S229" s="46"/>
      <c r="T229" s="47"/>
      <c r="U229" s="47"/>
      <c r="V229" s="47"/>
      <c r="X229" s="48"/>
      <c r="Y229" s="47"/>
      <c r="Z229" s="47"/>
    </row>
    <row r="230" spans="5:26" ht="16.5">
      <c r="E230" s="47"/>
      <c r="F230" s="47"/>
      <c r="G230" s="47"/>
      <c r="H230" s="47"/>
      <c r="I230" s="47"/>
      <c r="J230" s="47"/>
      <c r="K230" s="52"/>
      <c r="L230" s="47"/>
      <c r="S230" s="46"/>
      <c r="T230" s="47"/>
      <c r="U230" s="47"/>
      <c r="V230" s="47"/>
      <c r="X230" s="48"/>
      <c r="Y230" s="47"/>
      <c r="Z230" s="47"/>
    </row>
    <row r="231" spans="5:26" ht="16.5">
      <c r="E231" s="47"/>
      <c r="F231" s="47"/>
      <c r="G231" s="47"/>
      <c r="H231" s="47"/>
      <c r="I231" s="47"/>
      <c r="J231" s="47"/>
      <c r="K231" s="52"/>
      <c r="L231" s="47"/>
      <c r="S231" s="46"/>
      <c r="T231" s="47"/>
      <c r="U231" s="47"/>
      <c r="V231" s="47"/>
      <c r="X231" s="48"/>
      <c r="Y231" s="47"/>
      <c r="Z231" s="47"/>
    </row>
    <row r="232" spans="5:26" ht="16.5">
      <c r="E232" s="47"/>
      <c r="F232" s="47"/>
      <c r="G232" s="47"/>
      <c r="H232" s="47"/>
      <c r="I232" s="47"/>
      <c r="J232" s="47"/>
      <c r="K232" s="52"/>
      <c r="L232" s="47"/>
      <c r="S232" s="46"/>
      <c r="T232" s="47"/>
      <c r="U232" s="47"/>
      <c r="V232" s="47"/>
      <c r="X232" s="48"/>
      <c r="Y232" s="47"/>
      <c r="Z232" s="47"/>
    </row>
    <row r="233" spans="5:26" ht="16.5">
      <c r="E233" s="47"/>
      <c r="F233" s="47"/>
      <c r="G233" s="47"/>
      <c r="H233" s="47"/>
      <c r="I233" s="47"/>
      <c r="J233" s="47"/>
      <c r="K233" s="52"/>
      <c r="L233" s="47"/>
      <c r="S233" s="46"/>
      <c r="T233" s="47"/>
      <c r="U233" s="47"/>
      <c r="V233" s="47"/>
      <c r="X233" s="48"/>
      <c r="Y233" s="47"/>
      <c r="Z233" s="47"/>
    </row>
    <row r="234" spans="5:26" ht="16.5">
      <c r="E234" s="47"/>
      <c r="F234" s="47"/>
      <c r="G234" s="47"/>
      <c r="H234" s="47"/>
      <c r="I234" s="47"/>
      <c r="J234" s="47"/>
      <c r="K234" s="52"/>
      <c r="L234" s="47"/>
      <c r="S234" s="46"/>
      <c r="T234" s="47"/>
      <c r="U234" s="47"/>
      <c r="V234" s="47"/>
      <c r="X234" s="48"/>
      <c r="Y234" s="47"/>
      <c r="Z234" s="47"/>
    </row>
    <row r="235" spans="5:26" ht="16.5">
      <c r="E235" s="47"/>
      <c r="F235" s="47"/>
      <c r="G235" s="47"/>
      <c r="H235" s="47"/>
      <c r="I235" s="47"/>
      <c r="J235" s="47"/>
      <c r="K235" s="52"/>
      <c r="L235" s="47"/>
      <c r="S235" s="46"/>
      <c r="T235" s="47"/>
      <c r="U235" s="47"/>
      <c r="V235" s="47"/>
      <c r="X235" s="48"/>
      <c r="Y235" s="47"/>
      <c r="Z235" s="47"/>
    </row>
    <row r="236" spans="5:26" ht="16.5">
      <c r="E236" s="47"/>
      <c r="F236" s="47"/>
      <c r="G236" s="47"/>
      <c r="H236" s="47"/>
      <c r="I236" s="47"/>
      <c r="J236" s="47"/>
      <c r="K236" s="52"/>
      <c r="L236" s="47"/>
      <c r="S236" s="46"/>
      <c r="T236" s="47"/>
      <c r="U236" s="47"/>
      <c r="V236" s="47"/>
      <c r="X236" s="48"/>
      <c r="Y236" s="47"/>
      <c r="Z236" s="47"/>
    </row>
    <row r="237" spans="5:26" ht="16.5">
      <c r="E237" s="47"/>
      <c r="F237" s="47"/>
      <c r="G237" s="47"/>
      <c r="H237" s="47"/>
      <c r="I237" s="47"/>
      <c r="J237" s="47"/>
      <c r="K237" s="52"/>
      <c r="L237" s="47"/>
      <c r="S237" s="46"/>
      <c r="T237" s="47"/>
      <c r="U237" s="47"/>
      <c r="V237" s="47"/>
      <c r="X237" s="48"/>
      <c r="Y237" s="47"/>
      <c r="Z237" s="47"/>
    </row>
    <row r="238" spans="5:26" ht="16.5">
      <c r="E238" s="47"/>
      <c r="F238" s="47"/>
      <c r="G238" s="47"/>
      <c r="H238" s="47"/>
      <c r="I238" s="47"/>
      <c r="J238" s="47"/>
      <c r="K238" s="52"/>
      <c r="L238" s="47"/>
      <c r="S238" s="46"/>
      <c r="T238" s="47"/>
      <c r="U238" s="47"/>
      <c r="V238" s="47"/>
      <c r="X238" s="48"/>
      <c r="Y238" s="47"/>
      <c r="Z238" s="47"/>
    </row>
    <row r="239" spans="5:26" ht="16.5">
      <c r="E239" s="47"/>
      <c r="F239" s="47"/>
      <c r="G239" s="47"/>
      <c r="H239" s="47"/>
      <c r="I239" s="47"/>
      <c r="J239" s="47"/>
      <c r="K239" s="52"/>
      <c r="L239" s="47"/>
      <c r="S239" s="46"/>
      <c r="T239" s="47"/>
      <c r="U239" s="47"/>
      <c r="V239" s="47"/>
      <c r="X239" s="48"/>
      <c r="Y239" s="47"/>
      <c r="Z239" s="47"/>
    </row>
    <row r="240" spans="5:26" ht="16.5">
      <c r="E240" s="47"/>
      <c r="F240" s="47"/>
      <c r="G240" s="47"/>
      <c r="H240" s="47"/>
      <c r="I240" s="47"/>
      <c r="J240" s="47"/>
      <c r="K240" s="52"/>
      <c r="L240" s="47"/>
      <c r="S240" s="46"/>
      <c r="T240" s="47"/>
      <c r="U240" s="47"/>
      <c r="V240" s="47"/>
      <c r="X240" s="48"/>
      <c r="Y240" s="47"/>
      <c r="Z240" s="47"/>
    </row>
    <row r="241" spans="5:26" ht="16.5">
      <c r="E241" s="47"/>
      <c r="F241" s="47"/>
      <c r="G241" s="47"/>
      <c r="H241" s="47"/>
      <c r="I241" s="47"/>
      <c r="J241" s="47"/>
      <c r="K241" s="52"/>
      <c r="L241" s="47"/>
      <c r="S241" s="46"/>
      <c r="T241" s="47"/>
      <c r="U241" s="47"/>
      <c r="V241" s="47"/>
      <c r="X241" s="48"/>
      <c r="Y241" s="47"/>
      <c r="Z241" s="47"/>
    </row>
    <row r="242" spans="5:26" ht="16.5">
      <c r="E242" s="47"/>
      <c r="F242" s="47"/>
      <c r="G242" s="47"/>
      <c r="H242" s="47"/>
      <c r="I242" s="47"/>
      <c r="J242" s="47"/>
      <c r="K242" s="52"/>
      <c r="L242" s="47"/>
      <c r="S242" s="46"/>
      <c r="T242" s="47"/>
      <c r="U242" s="47"/>
      <c r="V242" s="47"/>
      <c r="X242" s="48"/>
      <c r="Y242" s="47"/>
      <c r="Z242" s="47"/>
    </row>
    <row r="243" spans="5:26" ht="16.5">
      <c r="E243" s="47"/>
      <c r="F243" s="47"/>
      <c r="G243" s="47"/>
      <c r="H243" s="47"/>
      <c r="I243" s="47"/>
      <c r="J243" s="47"/>
      <c r="K243" s="52"/>
      <c r="L243" s="47"/>
      <c r="S243" s="46"/>
      <c r="T243" s="47"/>
      <c r="U243" s="47"/>
      <c r="V243" s="47"/>
      <c r="X243" s="48"/>
      <c r="Y243" s="47"/>
      <c r="Z243" s="47"/>
    </row>
    <row r="244" spans="5:26" ht="16.5">
      <c r="E244" s="47"/>
      <c r="F244" s="47"/>
      <c r="G244" s="47"/>
      <c r="H244" s="47"/>
      <c r="I244" s="47"/>
      <c r="J244" s="47"/>
      <c r="K244" s="52"/>
      <c r="L244" s="47"/>
      <c r="S244" s="46"/>
      <c r="T244" s="47"/>
      <c r="U244" s="47"/>
      <c r="V244" s="47"/>
      <c r="X244" s="48"/>
      <c r="Y244" s="47"/>
      <c r="Z244" s="47"/>
    </row>
    <row r="245" spans="5:26" ht="16.5">
      <c r="E245" s="47"/>
      <c r="F245" s="47"/>
      <c r="G245" s="47"/>
      <c r="H245" s="47"/>
      <c r="I245" s="47"/>
      <c r="J245" s="47"/>
      <c r="K245" s="52"/>
      <c r="L245" s="47"/>
      <c r="S245" s="46"/>
      <c r="T245" s="47"/>
      <c r="U245" s="47"/>
      <c r="V245" s="47"/>
      <c r="X245" s="48"/>
      <c r="Y245" s="47"/>
      <c r="Z245" s="47"/>
    </row>
    <row r="246" spans="5:26" ht="16.5">
      <c r="E246" s="47"/>
      <c r="F246" s="47"/>
      <c r="G246" s="47"/>
      <c r="H246" s="47"/>
      <c r="I246" s="47"/>
      <c r="J246" s="47"/>
      <c r="K246" s="52"/>
      <c r="L246" s="47"/>
      <c r="S246" s="46"/>
      <c r="T246" s="47"/>
      <c r="U246" s="47"/>
      <c r="V246" s="47"/>
      <c r="X246" s="48"/>
      <c r="Y246" s="47"/>
      <c r="Z246" s="47"/>
    </row>
    <row r="247" spans="5:26" ht="16.5">
      <c r="E247" s="47"/>
      <c r="F247" s="47"/>
      <c r="G247" s="47"/>
      <c r="H247" s="47"/>
      <c r="I247" s="47"/>
      <c r="J247" s="47"/>
      <c r="K247" s="52"/>
      <c r="L247" s="47"/>
      <c r="S247" s="46"/>
      <c r="T247" s="47"/>
      <c r="U247" s="47"/>
      <c r="V247" s="47"/>
      <c r="X247" s="48"/>
      <c r="Y247" s="47"/>
      <c r="Z247" s="47"/>
    </row>
    <row r="248" spans="5:26" ht="16.5">
      <c r="E248" s="47"/>
      <c r="F248" s="47"/>
      <c r="G248" s="47"/>
      <c r="H248" s="47"/>
      <c r="I248" s="47"/>
      <c r="J248" s="47"/>
      <c r="K248" s="52"/>
      <c r="L248" s="47"/>
      <c r="S248" s="46"/>
      <c r="T248" s="47"/>
      <c r="U248" s="47"/>
      <c r="V248" s="47"/>
      <c r="X248" s="48"/>
      <c r="Y248" s="47"/>
      <c r="Z248" s="47"/>
    </row>
    <row r="249" spans="5:26" ht="16.5">
      <c r="E249" s="47"/>
      <c r="F249" s="47"/>
      <c r="G249" s="47"/>
      <c r="H249" s="47"/>
      <c r="I249" s="47"/>
      <c r="J249" s="47"/>
      <c r="K249" s="52"/>
      <c r="L249" s="47"/>
      <c r="S249" s="46"/>
      <c r="T249" s="47"/>
      <c r="U249" s="47"/>
      <c r="V249" s="47"/>
      <c r="X249" s="48"/>
      <c r="Y249" s="47"/>
      <c r="Z249" s="47"/>
    </row>
    <row r="250" spans="5:26" ht="16.5">
      <c r="E250" s="47"/>
      <c r="F250" s="47"/>
      <c r="G250" s="47"/>
      <c r="H250" s="47"/>
      <c r="I250" s="47"/>
      <c r="J250" s="47"/>
      <c r="K250" s="52"/>
      <c r="L250" s="47"/>
      <c r="S250" s="46"/>
      <c r="T250" s="47"/>
      <c r="U250" s="47"/>
      <c r="V250" s="47"/>
      <c r="X250" s="48"/>
      <c r="Y250" s="47"/>
      <c r="Z250" s="47"/>
    </row>
    <row r="251" spans="5:26" ht="16.5">
      <c r="E251" s="47"/>
      <c r="F251" s="47"/>
      <c r="G251" s="47"/>
      <c r="H251" s="47"/>
      <c r="I251" s="47"/>
      <c r="J251" s="47"/>
      <c r="K251" s="52"/>
      <c r="L251" s="47"/>
      <c r="S251" s="46"/>
      <c r="T251" s="47"/>
      <c r="U251" s="47"/>
      <c r="V251" s="47"/>
      <c r="X251" s="48"/>
      <c r="Y251" s="47"/>
      <c r="Z251" s="47"/>
    </row>
    <row r="252" spans="5:26" ht="16.5">
      <c r="E252" s="47"/>
      <c r="F252" s="47"/>
      <c r="G252" s="47"/>
      <c r="H252" s="47"/>
      <c r="I252" s="47"/>
      <c r="J252" s="47"/>
      <c r="K252" s="52"/>
      <c r="L252" s="47"/>
      <c r="S252" s="46"/>
      <c r="T252" s="47"/>
      <c r="U252" s="47"/>
      <c r="V252" s="47"/>
      <c r="X252" s="48"/>
      <c r="Y252" s="47"/>
      <c r="Z252" s="47"/>
    </row>
    <row r="253" spans="5:26" ht="16.5">
      <c r="E253" s="47"/>
      <c r="F253" s="47"/>
      <c r="G253" s="47"/>
      <c r="H253" s="47"/>
      <c r="I253" s="47"/>
      <c r="J253" s="47"/>
      <c r="K253" s="52"/>
      <c r="L253" s="47"/>
      <c r="S253" s="46"/>
      <c r="T253" s="47"/>
      <c r="U253" s="47"/>
      <c r="V253" s="47"/>
      <c r="X253" s="48"/>
      <c r="Y253" s="47"/>
      <c r="Z253" s="47"/>
    </row>
    <row r="254" spans="5:26" ht="16.5">
      <c r="E254" s="47"/>
      <c r="F254" s="47"/>
      <c r="G254" s="47"/>
      <c r="H254" s="47"/>
      <c r="I254" s="47"/>
      <c r="J254" s="47"/>
      <c r="K254" s="52"/>
      <c r="L254" s="47"/>
      <c r="S254" s="46"/>
      <c r="T254" s="47"/>
      <c r="U254" s="47"/>
      <c r="V254" s="47"/>
      <c r="X254" s="48"/>
      <c r="Y254" s="47"/>
      <c r="Z254" s="47"/>
    </row>
    <row r="255" spans="5:26" ht="16.5">
      <c r="E255" s="47"/>
      <c r="F255" s="47"/>
      <c r="G255" s="47"/>
      <c r="H255" s="47"/>
      <c r="I255" s="47"/>
      <c r="J255" s="47"/>
      <c r="K255" s="52"/>
      <c r="L255" s="47"/>
      <c r="S255" s="46"/>
      <c r="T255" s="47"/>
      <c r="U255" s="47"/>
      <c r="V255" s="47"/>
      <c r="X255" s="48"/>
      <c r="Y255" s="47"/>
      <c r="Z255" s="47"/>
    </row>
    <row r="256" spans="5:26" ht="16.5">
      <c r="E256" s="47"/>
      <c r="F256" s="47"/>
      <c r="G256" s="47"/>
      <c r="H256" s="47"/>
      <c r="I256" s="47"/>
      <c r="J256" s="47"/>
      <c r="K256" s="52"/>
      <c r="L256" s="47"/>
      <c r="S256" s="46"/>
      <c r="T256" s="47"/>
      <c r="U256" s="47"/>
      <c r="V256" s="47"/>
      <c r="X256" s="48"/>
      <c r="Y256" s="47"/>
      <c r="Z256" s="47"/>
    </row>
    <row r="257" spans="5:26" ht="16.5">
      <c r="E257" s="47"/>
      <c r="F257" s="47"/>
      <c r="G257" s="47"/>
      <c r="H257" s="47"/>
      <c r="I257" s="47"/>
      <c r="J257" s="47"/>
      <c r="K257" s="52"/>
      <c r="L257" s="47"/>
      <c r="S257" s="46"/>
      <c r="T257" s="47"/>
      <c r="U257" s="47"/>
      <c r="V257" s="47"/>
      <c r="X257" s="48"/>
      <c r="Y257" s="47"/>
      <c r="Z257" s="47"/>
    </row>
    <row r="258" spans="5:26" ht="16.5">
      <c r="E258" s="47"/>
      <c r="F258" s="47"/>
      <c r="G258" s="47"/>
      <c r="H258" s="47"/>
      <c r="I258" s="47"/>
      <c r="J258" s="47"/>
      <c r="K258" s="52"/>
      <c r="L258" s="47"/>
      <c r="S258" s="46"/>
      <c r="T258" s="47"/>
      <c r="U258" s="47"/>
      <c r="V258" s="47"/>
      <c r="X258" s="48"/>
      <c r="Y258" s="47"/>
      <c r="Z258" s="47"/>
    </row>
    <row r="259" spans="5:26" ht="16.5">
      <c r="E259" s="47"/>
      <c r="F259" s="47"/>
      <c r="G259" s="47"/>
      <c r="H259" s="47"/>
      <c r="I259" s="47"/>
      <c r="J259" s="47"/>
      <c r="K259" s="52"/>
      <c r="L259" s="47"/>
      <c r="S259" s="46"/>
      <c r="T259" s="47"/>
      <c r="U259" s="47"/>
      <c r="V259" s="47"/>
      <c r="X259" s="48"/>
      <c r="Y259" s="47"/>
      <c r="Z259" s="47"/>
    </row>
    <row r="260" spans="5:26" ht="16.5">
      <c r="E260" s="47"/>
      <c r="F260" s="47"/>
      <c r="G260" s="47"/>
      <c r="H260" s="47"/>
      <c r="I260" s="47"/>
      <c r="J260" s="47"/>
      <c r="K260" s="52"/>
      <c r="L260" s="47"/>
      <c r="S260" s="46"/>
      <c r="T260" s="47"/>
      <c r="U260" s="47"/>
      <c r="V260" s="47"/>
      <c r="X260" s="48"/>
      <c r="Y260" s="47"/>
      <c r="Z260" s="47"/>
    </row>
    <row r="261" spans="5:26" ht="16.5">
      <c r="E261" s="47"/>
      <c r="F261" s="47"/>
      <c r="G261" s="47"/>
      <c r="H261" s="47"/>
      <c r="I261" s="47"/>
      <c r="J261" s="47"/>
      <c r="K261" s="52"/>
      <c r="L261" s="47"/>
      <c r="S261" s="46"/>
      <c r="T261" s="47"/>
      <c r="U261" s="47"/>
      <c r="V261" s="47"/>
      <c r="X261" s="48"/>
      <c r="Y261" s="47"/>
      <c r="Z261" s="47"/>
    </row>
    <row r="262" spans="5:26" ht="16.5">
      <c r="E262" s="47"/>
      <c r="F262" s="47"/>
      <c r="G262" s="47"/>
      <c r="H262" s="47"/>
      <c r="I262" s="47"/>
      <c r="J262" s="47"/>
      <c r="K262" s="52"/>
      <c r="L262" s="47"/>
      <c r="S262" s="46"/>
      <c r="T262" s="47"/>
      <c r="U262" s="47"/>
      <c r="V262" s="47"/>
      <c r="X262" s="48"/>
      <c r="Y262" s="47"/>
      <c r="Z262" s="47"/>
    </row>
    <row r="263" spans="5:26" ht="16.5">
      <c r="E263" s="47"/>
      <c r="F263" s="47"/>
      <c r="G263" s="47"/>
      <c r="H263" s="47"/>
      <c r="I263" s="47"/>
      <c r="J263" s="47"/>
      <c r="K263" s="52"/>
      <c r="L263" s="47"/>
      <c r="S263" s="46"/>
      <c r="T263" s="47"/>
      <c r="U263" s="47"/>
      <c r="V263" s="47"/>
      <c r="X263" s="48"/>
      <c r="Y263" s="47"/>
      <c r="Z263" s="47"/>
    </row>
    <row r="264" spans="5:26" ht="16.5">
      <c r="E264" s="47"/>
      <c r="F264" s="47"/>
      <c r="G264" s="47"/>
      <c r="H264" s="47"/>
      <c r="I264" s="47"/>
      <c r="J264" s="47"/>
      <c r="K264" s="52"/>
      <c r="L264" s="47"/>
      <c r="S264" s="46"/>
      <c r="T264" s="47"/>
      <c r="U264" s="47"/>
      <c r="V264" s="47"/>
      <c r="X264" s="48"/>
      <c r="Y264" s="47"/>
      <c r="Z264" s="47"/>
    </row>
    <row r="265" spans="5:26" ht="16.5">
      <c r="E265" s="47"/>
      <c r="F265" s="47"/>
      <c r="G265" s="47"/>
      <c r="H265" s="47"/>
      <c r="I265" s="47"/>
      <c r="J265" s="47"/>
      <c r="K265" s="52"/>
      <c r="L265" s="47"/>
      <c r="S265" s="46"/>
      <c r="T265" s="47"/>
      <c r="U265" s="47"/>
      <c r="V265" s="47"/>
      <c r="X265" s="48"/>
      <c r="Y265" s="47"/>
      <c r="Z265" s="47"/>
    </row>
    <row r="266" spans="5:26" ht="16.5">
      <c r="E266" s="47"/>
      <c r="F266" s="47"/>
      <c r="G266" s="47"/>
      <c r="H266" s="47"/>
      <c r="I266" s="47"/>
      <c r="J266" s="47"/>
      <c r="K266" s="52"/>
      <c r="L266" s="47"/>
      <c r="S266" s="46"/>
      <c r="T266" s="47"/>
      <c r="U266" s="47"/>
      <c r="V266" s="47"/>
      <c r="X266" s="48"/>
      <c r="Y266" s="47"/>
      <c r="Z266" s="47"/>
    </row>
    <row r="267" spans="5:26" ht="16.5">
      <c r="E267" s="47"/>
      <c r="F267" s="47"/>
      <c r="G267" s="47"/>
      <c r="H267" s="47"/>
      <c r="I267" s="47"/>
      <c r="J267" s="47"/>
      <c r="K267" s="52"/>
      <c r="L267" s="47"/>
      <c r="S267" s="46"/>
      <c r="T267" s="47"/>
      <c r="U267" s="47"/>
      <c r="V267" s="47"/>
      <c r="X267" s="48"/>
      <c r="Y267" s="47"/>
      <c r="Z267" s="47"/>
    </row>
    <row r="268" spans="5:26" ht="16.5">
      <c r="E268" s="47"/>
      <c r="F268" s="47"/>
      <c r="G268" s="47"/>
      <c r="H268" s="47"/>
      <c r="I268" s="47"/>
      <c r="J268" s="47"/>
      <c r="K268" s="52"/>
      <c r="L268" s="47"/>
      <c r="S268" s="46"/>
      <c r="T268" s="47"/>
      <c r="U268" s="47"/>
      <c r="V268" s="47"/>
      <c r="X268" s="48"/>
      <c r="Y268" s="47"/>
      <c r="Z268" s="47"/>
    </row>
    <row r="269" spans="5:26" ht="16.5">
      <c r="E269" s="47"/>
      <c r="F269" s="47"/>
      <c r="G269" s="47"/>
      <c r="H269" s="47"/>
      <c r="I269" s="47"/>
      <c r="J269" s="47"/>
      <c r="K269" s="52"/>
      <c r="L269" s="47"/>
      <c r="S269" s="46"/>
      <c r="T269" s="47"/>
      <c r="U269" s="47"/>
      <c r="V269" s="47"/>
      <c r="X269" s="48"/>
      <c r="Y269" s="47"/>
      <c r="Z269" s="47"/>
    </row>
    <row r="270" spans="5:26" ht="16.5">
      <c r="E270" s="47"/>
      <c r="F270" s="47"/>
      <c r="G270" s="47"/>
      <c r="H270" s="47"/>
      <c r="I270" s="47"/>
      <c r="J270" s="47"/>
      <c r="K270" s="52"/>
      <c r="L270" s="47"/>
      <c r="S270" s="46"/>
      <c r="T270" s="47"/>
      <c r="U270" s="47"/>
      <c r="V270" s="47"/>
      <c r="X270" s="48"/>
      <c r="Y270" s="47"/>
      <c r="Z270" s="47"/>
    </row>
    <row r="271" spans="5:26" ht="16.5">
      <c r="E271" s="47"/>
      <c r="F271" s="47"/>
      <c r="G271" s="47"/>
      <c r="H271" s="47"/>
      <c r="I271" s="47"/>
      <c r="J271" s="47"/>
      <c r="K271" s="52"/>
      <c r="L271" s="47"/>
      <c r="S271" s="46"/>
      <c r="T271" s="47"/>
      <c r="U271" s="47"/>
      <c r="V271" s="47"/>
      <c r="X271" s="48"/>
      <c r="Y271" s="47"/>
      <c r="Z271" s="47"/>
    </row>
    <row r="272" spans="5:26" ht="16.5">
      <c r="E272" s="47"/>
      <c r="F272" s="47"/>
      <c r="G272" s="47"/>
      <c r="H272" s="47"/>
      <c r="I272" s="47"/>
      <c r="J272" s="47"/>
      <c r="K272" s="52"/>
      <c r="L272" s="47"/>
      <c r="S272" s="46"/>
      <c r="T272" s="47"/>
      <c r="U272" s="47"/>
      <c r="V272" s="47"/>
      <c r="X272" s="48"/>
      <c r="Y272" s="47"/>
      <c r="Z272" s="47"/>
    </row>
    <row r="273" spans="5:26" ht="16.5">
      <c r="E273" s="47"/>
      <c r="F273" s="47"/>
      <c r="G273" s="47"/>
      <c r="H273" s="47"/>
      <c r="I273" s="47"/>
      <c r="J273" s="47"/>
      <c r="K273" s="52"/>
      <c r="L273" s="47"/>
      <c r="S273" s="46"/>
      <c r="T273" s="47"/>
      <c r="U273" s="47"/>
      <c r="V273" s="47"/>
      <c r="X273" s="48"/>
      <c r="Y273" s="47"/>
      <c r="Z273" s="47"/>
    </row>
    <row r="274" spans="5:26" ht="16.5">
      <c r="E274" s="47"/>
      <c r="F274" s="47"/>
      <c r="G274" s="47"/>
      <c r="H274" s="47"/>
      <c r="I274" s="47"/>
      <c r="J274" s="47"/>
      <c r="K274" s="52"/>
      <c r="L274" s="47"/>
      <c r="S274" s="46"/>
      <c r="T274" s="47"/>
      <c r="U274" s="47"/>
      <c r="V274" s="47"/>
      <c r="X274" s="48"/>
      <c r="Y274" s="47"/>
      <c r="Z274" s="47"/>
    </row>
    <row r="275" spans="5:26" ht="16.5">
      <c r="E275" s="47"/>
      <c r="F275" s="47"/>
      <c r="G275" s="47"/>
      <c r="H275" s="47"/>
      <c r="I275" s="47"/>
      <c r="J275" s="47"/>
      <c r="K275" s="52"/>
      <c r="L275" s="47"/>
      <c r="S275" s="46"/>
      <c r="T275" s="47"/>
      <c r="U275" s="47"/>
      <c r="V275" s="47"/>
      <c r="X275" s="48"/>
      <c r="Y275" s="47"/>
      <c r="Z275" s="47"/>
    </row>
    <row r="276" spans="5:26" ht="16.5">
      <c r="E276" s="47"/>
      <c r="F276" s="47"/>
      <c r="G276" s="47"/>
      <c r="H276" s="47"/>
      <c r="I276" s="47"/>
      <c r="J276" s="47"/>
      <c r="K276" s="52"/>
      <c r="L276" s="47"/>
      <c r="S276" s="46"/>
      <c r="T276" s="47"/>
      <c r="U276" s="47"/>
      <c r="V276" s="47"/>
      <c r="X276" s="48"/>
      <c r="Y276" s="47"/>
      <c r="Z276" s="47"/>
    </row>
    <row r="277" spans="5:26" ht="16.5">
      <c r="E277" s="47"/>
      <c r="F277" s="47"/>
      <c r="G277" s="47"/>
      <c r="H277" s="47"/>
      <c r="I277" s="47"/>
      <c r="J277" s="47"/>
      <c r="K277" s="52"/>
      <c r="L277" s="47"/>
      <c r="S277" s="46"/>
      <c r="T277" s="47"/>
      <c r="U277" s="47"/>
      <c r="V277" s="47"/>
      <c r="X277" s="48"/>
      <c r="Y277" s="47"/>
      <c r="Z277" s="47"/>
    </row>
    <row r="278" spans="5:26" ht="16.5">
      <c r="E278" s="47"/>
      <c r="F278" s="47"/>
      <c r="G278" s="47"/>
      <c r="H278" s="47"/>
      <c r="I278" s="47"/>
      <c r="J278" s="47"/>
      <c r="K278" s="52"/>
      <c r="L278" s="47"/>
      <c r="S278" s="46"/>
      <c r="T278" s="47"/>
      <c r="U278" s="47"/>
      <c r="V278" s="47"/>
      <c r="X278" s="48"/>
      <c r="Y278" s="47"/>
      <c r="Z278" s="47"/>
    </row>
    <row r="279" spans="5:26" ht="16.5">
      <c r="E279" s="47"/>
      <c r="F279" s="47"/>
      <c r="G279" s="47"/>
      <c r="H279" s="47"/>
      <c r="I279" s="47"/>
      <c r="J279" s="47"/>
      <c r="K279" s="52"/>
      <c r="L279" s="47"/>
      <c r="S279" s="46"/>
      <c r="T279" s="47"/>
      <c r="U279" s="47"/>
      <c r="V279" s="47"/>
      <c r="X279" s="48"/>
      <c r="Y279" s="47"/>
      <c r="Z279" s="47"/>
    </row>
    <row r="280" spans="5:26" ht="16.5">
      <c r="E280" s="47"/>
      <c r="F280" s="47"/>
      <c r="G280" s="47"/>
      <c r="H280" s="47"/>
      <c r="I280" s="47"/>
      <c r="J280" s="47"/>
      <c r="K280" s="52"/>
      <c r="L280" s="47"/>
      <c r="S280" s="46"/>
      <c r="T280" s="47"/>
      <c r="U280" s="47"/>
      <c r="V280" s="47"/>
      <c r="X280" s="48"/>
      <c r="Y280" s="47"/>
      <c r="Z280" s="47"/>
    </row>
    <row r="281" spans="5:26" ht="16.5">
      <c r="E281" s="47"/>
      <c r="F281" s="47"/>
      <c r="G281" s="47"/>
      <c r="H281" s="47"/>
      <c r="I281" s="47"/>
      <c r="J281" s="47"/>
      <c r="K281" s="52"/>
      <c r="L281" s="47"/>
      <c r="S281" s="46"/>
      <c r="T281" s="47"/>
      <c r="U281" s="47"/>
      <c r="V281" s="47"/>
      <c r="X281" s="48"/>
      <c r="Y281" s="47"/>
      <c r="Z281" s="47"/>
    </row>
    <row r="282" spans="5:26" ht="16.5">
      <c r="E282" s="47"/>
      <c r="F282" s="47"/>
      <c r="G282" s="47"/>
      <c r="H282" s="47"/>
      <c r="I282" s="47"/>
      <c r="J282" s="47"/>
      <c r="K282" s="52"/>
      <c r="L282" s="47"/>
      <c r="S282" s="46"/>
      <c r="T282" s="47"/>
      <c r="U282" s="47"/>
      <c r="V282" s="47"/>
      <c r="X282" s="48"/>
      <c r="Y282" s="47"/>
      <c r="Z282" s="47"/>
    </row>
    <row r="283" spans="5:26" ht="16.5">
      <c r="E283" s="47"/>
      <c r="F283" s="47"/>
      <c r="G283" s="47"/>
      <c r="H283" s="47"/>
      <c r="I283" s="47"/>
      <c r="J283" s="47"/>
      <c r="K283" s="52"/>
      <c r="L283" s="47"/>
      <c r="S283" s="46"/>
      <c r="T283" s="47"/>
      <c r="U283" s="47"/>
      <c r="V283" s="47"/>
      <c r="X283" s="48"/>
      <c r="Y283" s="47"/>
      <c r="Z283" s="47"/>
    </row>
    <row r="284" spans="5:26" ht="16.5">
      <c r="E284" s="47"/>
      <c r="F284" s="47"/>
      <c r="G284" s="47"/>
      <c r="H284" s="47"/>
      <c r="I284" s="47"/>
      <c r="J284" s="47"/>
      <c r="K284" s="52"/>
      <c r="L284" s="47"/>
      <c r="S284" s="46"/>
      <c r="T284" s="47"/>
      <c r="U284" s="47"/>
      <c r="V284" s="47"/>
      <c r="X284" s="48"/>
      <c r="Y284" s="47"/>
      <c r="Z284" s="47"/>
    </row>
    <row r="285" spans="5:26" ht="16.5">
      <c r="E285" s="47"/>
      <c r="F285" s="47"/>
      <c r="G285" s="47"/>
      <c r="H285" s="47"/>
      <c r="I285" s="47"/>
      <c r="J285" s="47"/>
      <c r="K285" s="52"/>
      <c r="L285" s="47"/>
      <c r="S285" s="46"/>
      <c r="T285" s="47"/>
      <c r="U285" s="47"/>
      <c r="V285" s="47"/>
      <c r="X285" s="48"/>
      <c r="Y285" s="47"/>
      <c r="Z285" s="47"/>
    </row>
    <row r="286" spans="5:26" ht="16.5">
      <c r="E286" s="47"/>
      <c r="F286" s="47"/>
      <c r="G286" s="47"/>
      <c r="H286" s="47"/>
      <c r="I286" s="47"/>
      <c r="J286" s="47"/>
      <c r="K286" s="52"/>
      <c r="L286" s="47"/>
      <c r="S286" s="46"/>
      <c r="T286" s="47"/>
      <c r="U286" s="47"/>
      <c r="V286" s="47"/>
      <c r="X286" s="48"/>
      <c r="Y286" s="47"/>
      <c r="Z286" s="47"/>
    </row>
    <row r="287" spans="5:26" ht="16.5">
      <c r="E287" s="47"/>
      <c r="F287" s="47"/>
      <c r="G287" s="47"/>
      <c r="H287" s="47"/>
      <c r="I287" s="47"/>
      <c r="J287" s="47"/>
      <c r="K287" s="52"/>
      <c r="L287" s="47"/>
      <c r="S287" s="46"/>
      <c r="T287" s="47"/>
      <c r="U287" s="47"/>
      <c r="V287" s="47"/>
      <c r="X287" s="48"/>
      <c r="Y287" s="47"/>
      <c r="Z287" s="47"/>
    </row>
    <row r="288" spans="5:26" ht="16.5">
      <c r="E288" s="47"/>
      <c r="F288" s="47"/>
      <c r="G288" s="47"/>
      <c r="H288" s="47"/>
      <c r="I288" s="47"/>
      <c r="J288" s="47"/>
      <c r="K288" s="52"/>
      <c r="L288" s="47"/>
      <c r="S288" s="46"/>
      <c r="T288" s="47"/>
      <c r="U288" s="47"/>
      <c r="V288" s="47"/>
      <c r="X288" s="48"/>
      <c r="Y288" s="47"/>
      <c r="Z288" s="47"/>
    </row>
    <row r="289" spans="5:26" ht="16.5">
      <c r="E289" s="47"/>
      <c r="F289" s="47"/>
      <c r="G289" s="47"/>
      <c r="H289" s="47"/>
      <c r="I289" s="47"/>
      <c r="J289" s="47"/>
      <c r="K289" s="52"/>
      <c r="L289" s="47"/>
      <c r="S289" s="46"/>
      <c r="T289" s="47"/>
      <c r="U289" s="47"/>
      <c r="V289" s="47"/>
      <c r="X289" s="48"/>
      <c r="Y289" s="47"/>
      <c r="Z289" s="47"/>
    </row>
    <row r="290" spans="5:26" ht="16.5">
      <c r="E290" s="47"/>
      <c r="F290" s="47"/>
      <c r="G290" s="47"/>
      <c r="H290" s="47"/>
      <c r="I290" s="47"/>
      <c r="J290" s="47"/>
      <c r="K290" s="52"/>
      <c r="L290" s="47"/>
      <c r="S290" s="46"/>
      <c r="T290" s="47"/>
      <c r="U290" s="47"/>
      <c r="V290" s="47"/>
      <c r="X290" s="48"/>
      <c r="Y290" s="47"/>
      <c r="Z290" s="47"/>
    </row>
    <row r="291" spans="5:26" ht="16.5">
      <c r="E291" s="47"/>
      <c r="F291" s="47"/>
      <c r="G291" s="47"/>
      <c r="H291" s="47"/>
      <c r="I291" s="47"/>
      <c r="J291" s="47"/>
      <c r="K291" s="52"/>
      <c r="L291" s="47"/>
      <c r="S291" s="46"/>
      <c r="T291" s="47"/>
      <c r="U291" s="47"/>
      <c r="V291" s="47"/>
      <c r="X291" s="48"/>
      <c r="Y291" s="47"/>
      <c r="Z291" s="47"/>
    </row>
    <row r="292" spans="5:26" ht="16.5">
      <c r="E292" s="47"/>
      <c r="F292" s="47"/>
      <c r="G292" s="47"/>
      <c r="H292" s="47"/>
      <c r="I292" s="47"/>
      <c r="J292" s="47"/>
      <c r="K292" s="52"/>
      <c r="L292" s="47"/>
      <c r="S292" s="46"/>
      <c r="T292" s="47"/>
      <c r="U292" s="47"/>
      <c r="V292" s="47"/>
      <c r="X292" s="48"/>
      <c r="Y292" s="47"/>
      <c r="Z292" s="47"/>
    </row>
    <row r="293" spans="5:26" ht="16.5">
      <c r="E293" s="47"/>
      <c r="F293" s="47"/>
      <c r="G293" s="47"/>
      <c r="H293" s="47"/>
      <c r="I293" s="47"/>
      <c r="J293" s="47"/>
      <c r="K293" s="52"/>
      <c r="L293" s="47"/>
      <c r="S293" s="46"/>
      <c r="T293" s="47"/>
      <c r="U293" s="47"/>
      <c r="V293" s="47"/>
      <c r="X293" s="48"/>
      <c r="Y293" s="47"/>
      <c r="Z293" s="47"/>
    </row>
    <row r="294" spans="5:26" ht="16.5">
      <c r="E294" s="47"/>
      <c r="F294" s="47"/>
      <c r="G294" s="47"/>
      <c r="H294" s="47"/>
      <c r="I294" s="47"/>
      <c r="J294" s="47"/>
      <c r="K294" s="52"/>
      <c r="L294" s="47"/>
      <c r="S294" s="46"/>
      <c r="T294" s="47"/>
      <c r="U294" s="47"/>
      <c r="V294" s="47"/>
      <c r="X294" s="48"/>
      <c r="Y294" s="47"/>
      <c r="Z294" s="47"/>
    </row>
    <row r="295" spans="5:26" ht="16.5">
      <c r="E295" s="47"/>
      <c r="F295" s="47"/>
      <c r="G295" s="47"/>
      <c r="H295" s="47"/>
      <c r="I295" s="47"/>
      <c r="J295" s="47"/>
      <c r="K295" s="52"/>
      <c r="L295" s="47"/>
      <c r="S295" s="46"/>
      <c r="T295" s="47"/>
      <c r="U295" s="47"/>
      <c r="V295" s="47"/>
      <c r="X295" s="48"/>
      <c r="Y295" s="47"/>
      <c r="Z295" s="47"/>
    </row>
    <row r="296" spans="5:26" ht="16.5">
      <c r="E296" s="47"/>
      <c r="F296" s="47"/>
      <c r="G296" s="47"/>
      <c r="H296" s="47"/>
      <c r="I296" s="47"/>
      <c r="J296" s="47"/>
      <c r="K296" s="52"/>
      <c r="L296" s="47"/>
      <c r="S296" s="46"/>
      <c r="T296" s="47"/>
      <c r="U296" s="47"/>
      <c r="V296" s="47"/>
      <c r="X296" s="48"/>
      <c r="Y296" s="47"/>
      <c r="Z296" s="47"/>
    </row>
    <row r="297" spans="5:26" ht="16.5">
      <c r="E297" s="47"/>
      <c r="F297" s="47"/>
      <c r="G297" s="47"/>
      <c r="H297" s="47"/>
      <c r="I297" s="47"/>
      <c r="J297" s="47"/>
      <c r="K297" s="52"/>
      <c r="L297" s="47"/>
      <c r="S297" s="46"/>
      <c r="T297" s="47"/>
      <c r="U297" s="47"/>
      <c r="V297" s="47"/>
      <c r="X297" s="48"/>
      <c r="Y297" s="47"/>
      <c r="Z297" s="47"/>
    </row>
    <row r="298" spans="5:26" ht="16.5">
      <c r="E298" s="47"/>
      <c r="F298" s="47"/>
      <c r="G298" s="47"/>
      <c r="H298" s="47"/>
      <c r="I298" s="47"/>
      <c r="J298" s="47"/>
      <c r="K298" s="52"/>
      <c r="L298" s="47"/>
      <c r="S298" s="46"/>
      <c r="T298" s="47"/>
      <c r="U298" s="47"/>
      <c r="V298" s="47"/>
      <c r="X298" s="48"/>
      <c r="Y298" s="47"/>
      <c r="Z298" s="47"/>
    </row>
    <row r="299" spans="5:26" ht="16.5">
      <c r="E299" s="47"/>
      <c r="F299" s="47"/>
      <c r="G299" s="47"/>
      <c r="H299" s="47"/>
      <c r="I299" s="47"/>
      <c r="J299" s="47"/>
      <c r="K299" s="52"/>
      <c r="L299" s="47"/>
      <c r="S299" s="46"/>
      <c r="T299" s="47"/>
      <c r="U299" s="47"/>
      <c r="V299" s="47"/>
      <c r="X299" s="48"/>
      <c r="Y299" s="47"/>
      <c r="Z299" s="47"/>
    </row>
    <row r="300" spans="5:26" ht="16.5">
      <c r="E300" s="47"/>
      <c r="F300" s="47"/>
      <c r="G300" s="47"/>
      <c r="H300" s="47"/>
      <c r="I300" s="47"/>
      <c r="J300" s="47"/>
      <c r="K300" s="52"/>
      <c r="L300" s="47"/>
      <c r="S300" s="46"/>
      <c r="T300" s="47"/>
      <c r="U300" s="47"/>
      <c r="V300" s="47"/>
      <c r="X300" s="48"/>
      <c r="Y300" s="47"/>
      <c r="Z300" s="47"/>
    </row>
    <row r="301" spans="5:26" ht="16.5">
      <c r="E301" s="47"/>
      <c r="F301" s="47"/>
      <c r="G301" s="47"/>
      <c r="H301" s="47"/>
      <c r="I301" s="47"/>
      <c r="J301" s="47"/>
      <c r="K301" s="52"/>
      <c r="L301" s="47"/>
      <c r="S301" s="46"/>
      <c r="T301" s="47"/>
      <c r="U301" s="47"/>
      <c r="V301" s="47"/>
      <c r="X301" s="48"/>
      <c r="Y301" s="47"/>
      <c r="Z301" s="47"/>
    </row>
    <row r="302" spans="5:26" ht="16.5">
      <c r="E302" s="47"/>
      <c r="F302" s="47"/>
      <c r="G302" s="47"/>
      <c r="H302" s="47"/>
      <c r="I302" s="47"/>
      <c r="J302" s="47"/>
      <c r="K302" s="52"/>
      <c r="L302" s="47"/>
      <c r="S302" s="46"/>
      <c r="T302" s="47"/>
      <c r="U302" s="47"/>
      <c r="V302" s="47"/>
      <c r="X302" s="48"/>
      <c r="Y302" s="47"/>
      <c r="Z302" s="47"/>
    </row>
    <row r="303" spans="5:26" ht="16.5">
      <c r="E303" s="47"/>
      <c r="F303" s="47"/>
      <c r="G303" s="47"/>
      <c r="H303" s="47"/>
      <c r="I303" s="47"/>
      <c r="J303" s="47"/>
      <c r="K303" s="52"/>
      <c r="L303" s="47"/>
      <c r="S303" s="46"/>
      <c r="T303" s="47"/>
      <c r="U303" s="47"/>
      <c r="V303" s="47"/>
      <c r="X303" s="48"/>
      <c r="Y303" s="47"/>
      <c r="Z303" s="47"/>
    </row>
    <row r="304" spans="5:26" ht="16.5">
      <c r="E304" s="47"/>
      <c r="F304" s="47"/>
      <c r="G304" s="47"/>
      <c r="H304" s="47"/>
      <c r="I304" s="47"/>
      <c r="J304" s="47"/>
      <c r="K304" s="52"/>
      <c r="L304" s="47"/>
      <c r="S304" s="46"/>
      <c r="T304" s="47"/>
      <c r="U304" s="47"/>
      <c r="V304" s="47"/>
      <c r="X304" s="48"/>
      <c r="Y304" s="47"/>
      <c r="Z304" s="47"/>
    </row>
    <row r="305" spans="5:26" ht="16.5">
      <c r="E305" s="47"/>
      <c r="F305" s="47"/>
      <c r="G305" s="47"/>
      <c r="H305" s="47"/>
      <c r="I305" s="47"/>
      <c r="J305" s="47"/>
      <c r="K305" s="52"/>
      <c r="L305" s="47"/>
      <c r="S305" s="46"/>
      <c r="T305" s="47"/>
      <c r="U305" s="47"/>
      <c r="V305" s="47"/>
      <c r="X305" s="48"/>
      <c r="Y305" s="47"/>
      <c r="Z305" s="47"/>
    </row>
    <row r="306" spans="5:26" ht="16.5">
      <c r="E306" s="47"/>
      <c r="F306" s="47"/>
      <c r="G306" s="47"/>
      <c r="H306" s="47"/>
      <c r="I306" s="47"/>
      <c r="J306" s="47"/>
      <c r="K306" s="52"/>
      <c r="L306" s="47"/>
      <c r="S306" s="46"/>
      <c r="T306" s="47"/>
      <c r="U306" s="47"/>
      <c r="V306" s="47"/>
      <c r="X306" s="48"/>
      <c r="Y306" s="47"/>
      <c r="Z306" s="47"/>
    </row>
    <row r="307" spans="5:26" ht="16.5">
      <c r="E307" s="47"/>
      <c r="F307" s="47"/>
      <c r="G307" s="47"/>
      <c r="H307" s="47"/>
      <c r="I307" s="47"/>
      <c r="J307" s="47"/>
      <c r="K307" s="52"/>
      <c r="L307" s="47"/>
      <c r="S307" s="46"/>
      <c r="T307" s="47"/>
      <c r="U307" s="47"/>
      <c r="V307" s="47"/>
      <c r="X307" s="48"/>
      <c r="Y307" s="47"/>
      <c r="Z307" s="47"/>
    </row>
    <row r="308" spans="5:26" ht="16.5">
      <c r="E308" s="47"/>
      <c r="F308" s="47"/>
      <c r="G308" s="47"/>
      <c r="H308" s="47"/>
      <c r="I308" s="47"/>
      <c r="J308" s="47"/>
      <c r="K308" s="52"/>
      <c r="L308" s="47"/>
      <c r="S308" s="46"/>
      <c r="T308" s="47"/>
      <c r="U308" s="47"/>
      <c r="V308" s="47"/>
      <c r="X308" s="48"/>
      <c r="Y308" s="47"/>
      <c r="Z308" s="47"/>
    </row>
    <row r="309" spans="5:26" ht="16.5">
      <c r="E309" s="47"/>
      <c r="F309" s="47"/>
      <c r="G309" s="47"/>
      <c r="H309" s="47"/>
      <c r="I309" s="47"/>
      <c r="J309" s="47"/>
      <c r="K309" s="52"/>
      <c r="L309" s="47"/>
      <c r="S309" s="46"/>
      <c r="T309" s="47"/>
      <c r="U309" s="47"/>
      <c r="V309" s="47"/>
      <c r="X309" s="48"/>
      <c r="Y309" s="47"/>
      <c r="Z309" s="47"/>
    </row>
    <row r="310" spans="5:26" ht="16.5">
      <c r="E310" s="47"/>
      <c r="F310" s="47"/>
      <c r="G310" s="47"/>
      <c r="H310" s="47"/>
      <c r="I310" s="47"/>
      <c r="J310" s="47"/>
      <c r="K310" s="52"/>
      <c r="L310" s="47"/>
      <c r="S310" s="46"/>
      <c r="T310" s="47"/>
      <c r="U310" s="47"/>
      <c r="V310" s="47"/>
      <c r="X310" s="48"/>
      <c r="Y310" s="47"/>
      <c r="Z310" s="47"/>
    </row>
    <row r="311" spans="5:26" ht="16.5">
      <c r="E311" s="47"/>
      <c r="F311" s="47"/>
      <c r="G311" s="47"/>
      <c r="H311" s="47"/>
      <c r="I311" s="47"/>
      <c r="J311" s="47"/>
      <c r="K311" s="52"/>
      <c r="L311" s="47"/>
      <c r="S311" s="46"/>
      <c r="T311" s="47"/>
      <c r="U311" s="47"/>
      <c r="V311" s="47"/>
      <c r="X311" s="48"/>
      <c r="Y311" s="47"/>
      <c r="Z311" s="47"/>
    </row>
    <row r="312" spans="5:26" ht="16.5">
      <c r="E312" s="47"/>
      <c r="F312" s="47"/>
      <c r="G312" s="47"/>
      <c r="H312" s="47"/>
      <c r="I312" s="47"/>
      <c r="J312" s="47"/>
      <c r="K312" s="52"/>
      <c r="L312" s="47"/>
      <c r="S312" s="46"/>
      <c r="T312" s="47"/>
      <c r="U312" s="47"/>
      <c r="V312" s="47"/>
      <c r="X312" s="48"/>
      <c r="Y312" s="47"/>
      <c r="Z312" s="47"/>
    </row>
    <row r="313" spans="5:26" ht="16.5">
      <c r="E313" s="47"/>
      <c r="F313" s="47"/>
      <c r="G313" s="47"/>
      <c r="H313" s="47"/>
      <c r="I313" s="47"/>
      <c r="J313" s="47"/>
      <c r="K313" s="52"/>
      <c r="L313" s="47"/>
      <c r="S313" s="46"/>
      <c r="T313" s="47"/>
      <c r="U313" s="47"/>
      <c r="V313" s="47"/>
      <c r="X313" s="48"/>
      <c r="Y313" s="47"/>
      <c r="Z313" s="47"/>
    </row>
    <row r="314" spans="5:26" ht="16.5">
      <c r="E314" s="47"/>
      <c r="F314" s="47"/>
      <c r="G314" s="47"/>
      <c r="H314" s="47"/>
      <c r="I314" s="47"/>
      <c r="J314" s="47"/>
      <c r="K314" s="52"/>
      <c r="L314" s="47"/>
      <c r="S314" s="46"/>
      <c r="T314" s="47"/>
      <c r="U314" s="47"/>
      <c r="V314" s="47"/>
      <c r="X314" s="48"/>
      <c r="Y314" s="47"/>
      <c r="Z314" s="47"/>
    </row>
    <row r="315" spans="5:26" ht="16.5">
      <c r="E315" s="47"/>
      <c r="F315" s="47"/>
      <c r="G315" s="47"/>
      <c r="H315" s="47"/>
      <c r="I315" s="47"/>
      <c r="J315" s="47"/>
      <c r="K315" s="52"/>
      <c r="L315" s="47"/>
      <c r="S315" s="46"/>
      <c r="T315" s="47"/>
      <c r="U315" s="47"/>
      <c r="V315" s="47"/>
      <c r="X315" s="48"/>
      <c r="Y315" s="47"/>
      <c r="Z315" s="47"/>
    </row>
    <row r="316" spans="5:26" ht="16.5">
      <c r="E316" s="47"/>
      <c r="F316" s="47"/>
      <c r="G316" s="47"/>
      <c r="H316" s="47"/>
      <c r="I316" s="47"/>
      <c r="J316" s="47"/>
      <c r="K316" s="52"/>
      <c r="L316" s="47"/>
      <c r="S316" s="46"/>
      <c r="T316" s="47"/>
      <c r="U316" s="47"/>
      <c r="V316" s="47"/>
      <c r="X316" s="48"/>
      <c r="Y316" s="47"/>
      <c r="Z316" s="47"/>
    </row>
    <row r="317" spans="5:26" ht="16.5">
      <c r="E317" s="47"/>
      <c r="F317" s="47"/>
      <c r="G317" s="47"/>
      <c r="H317" s="47"/>
      <c r="I317" s="47"/>
      <c r="J317" s="47"/>
      <c r="K317" s="52"/>
      <c r="L317" s="47"/>
      <c r="S317" s="46"/>
      <c r="T317" s="47"/>
      <c r="U317" s="47"/>
      <c r="V317" s="47"/>
      <c r="X317" s="48"/>
      <c r="Y317" s="47"/>
      <c r="Z317" s="47"/>
    </row>
    <row r="318" spans="5:26" ht="16.5">
      <c r="E318" s="47"/>
      <c r="F318" s="47"/>
      <c r="G318" s="47"/>
      <c r="H318" s="47"/>
      <c r="I318" s="47"/>
      <c r="J318" s="47"/>
      <c r="K318" s="52"/>
      <c r="L318" s="47"/>
      <c r="S318" s="46"/>
      <c r="T318" s="47"/>
      <c r="U318" s="47"/>
      <c r="V318" s="47"/>
      <c r="X318" s="48"/>
      <c r="Y318" s="47"/>
      <c r="Z318" s="47"/>
    </row>
    <row r="319" spans="5:26" ht="16.5">
      <c r="E319" s="47"/>
      <c r="F319" s="47"/>
      <c r="G319" s="47"/>
      <c r="H319" s="47"/>
      <c r="I319" s="47"/>
      <c r="J319" s="47"/>
      <c r="K319" s="52"/>
      <c r="L319" s="47"/>
      <c r="S319" s="46"/>
      <c r="T319" s="47"/>
      <c r="U319" s="47"/>
      <c r="V319" s="47"/>
      <c r="X319" s="48"/>
      <c r="Y319" s="47"/>
      <c r="Z319" s="47"/>
    </row>
    <row r="320" spans="5:26" ht="16.5">
      <c r="E320" s="47"/>
      <c r="F320" s="47"/>
      <c r="G320" s="47"/>
      <c r="H320" s="47"/>
      <c r="I320" s="47"/>
      <c r="J320" s="47"/>
      <c r="K320" s="52"/>
      <c r="L320" s="47"/>
      <c r="S320" s="46"/>
      <c r="T320" s="47"/>
      <c r="U320" s="47"/>
      <c r="V320" s="47"/>
      <c r="X320" s="48"/>
      <c r="Y320" s="47"/>
      <c r="Z320" s="47"/>
    </row>
    <row r="321" spans="5:26" ht="16.5">
      <c r="E321" s="47"/>
      <c r="F321" s="47"/>
      <c r="G321" s="47"/>
      <c r="H321" s="47"/>
      <c r="I321" s="47"/>
      <c r="J321" s="47"/>
      <c r="K321" s="52"/>
      <c r="L321" s="47"/>
      <c r="S321" s="46"/>
      <c r="T321" s="47"/>
      <c r="U321" s="47"/>
      <c r="V321" s="47"/>
      <c r="X321" s="48"/>
      <c r="Y321" s="47"/>
      <c r="Z321" s="47"/>
    </row>
    <row r="322" spans="5:26" ht="16.5">
      <c r="E322" s="47"/>
      <c r="F322" s="47"/>
      <c r="G322" s="47"/>
      <c r="H322" s="47"/>
      <c r="I322" s="47"/>
      <c r="J322" s="47"/>
      <c r="K322" s="52"/>
      <c r="L322" s="47"/>
      <c r="S322" s="46"/>
      <c r="T322" s="47"/>
      <c r="U322" s="47"/>
      <c r="V322" s="47"/>
      <c r="X322" s="48"/>
      <c r="Y322" s="47"/>
      <c r="Z322" s="47"/>
    </row>
    <row r="323" spans="5:26" ht="16.5">
      <c r="E323" s="47"/>
      <c r="F323" s="47"/>
      <c r="G323" s="47"/>
      <c r="H323" s="47"/>
      <c r="I323" s="47"/>
      <c r="J323" s="47"/>
      <c r="K323" s="52"/>
      <c r="L323" s="47"/>
      <c r="S323" s="46"/>
      <c r="T323" s="47"/>
      <c r="U323" s="47"/>
      <c r="V323" s="47"/>
      <c r="X323" s="48"/>
      <c r="Y323" s="47"/>
      <c r="Z323" s="47"/>
    </row>
    <row r="324" spans="5:26" ht="16.5">
      <c r="E324" s="47"/>
      <c r="F324" s="47"/>
      <c r="G324" s="47"/>
      <c r="H324" s="47"/>
      <c r="I324" s="47"/>
      <c r="J324" s="47"/>
      <c r="K324" s="52"/>
      <c r="L324" s="47"/>
      <c r="S324" s="46"/>
      <c r="T324" s="47"/>
      <c r="U324" s="47"/>
      <c r="V324" s="47"/>
      <c r="X324" s="48"/>
      <c r="Y324" s="47"/>
      <c r="Z324" s="47"/>
    </row>
    <row r="325" spans="5:26" ht="16.5">
      <c r="E325" s="47"/>
      <c r="F325" s="47"/>
      <c r="G325" s="47"/>
      <c r="H325" s="47"/>
      <c r="I325" s="47"/>
      <c r="J325" s="47"/>
      <c r="K325" s="52"/>
      <c r="L325" s="47"/>
      <c r="S325" s="46"/>
      <c r="T325" s="47"/>
      <c r="U325" s="47"/>
      <c r="V325" s="47"/>
      <c r="X325" s="48"/>
      <c r="Y325" s="47"/>
      <c r="Z325" s="47"/>
    </row>
    <row r="326" spans="5:26" ht="16.5">
      <c r="E326" s="47"/>
      <c r="F326" s="47"/>
      <c r="G326" s="47"/>
      <c r="H326" s="47"/>
      <c r="I326" s="47"/>
      <c r="J326" s="47"/>
      <c r="K326" s="52"/>
      <c r="L326" s="47"/>
      <c r="S326" s="46"/>
      <c r="T326" s="47"/>
      <c r="U326" s="47"/>
      <c r="V326" s="47"/>
      <c r="X326" s="48"/>
      <c r="Y326" s="47"/>
      <c r="Z326" s="47"/>
    </row>
    <row r="327" spans="5:26" ht="16.5">
      <c r="E327" s="47"/>
      <c r="F327" s="47"/>
      <c r="G327" s="47"/>
      <c r="H327" s="47"/>
      <c r="I327" s="47"/>
      <c r="J327" s="47"/>
      <c r="K327" s="52"/>
      <c r="L327" s="47"/>
      <c r="S327" s="46"/>
      <c r="T327" s="47"/>
      <c r="U327" s="47"/>
      <c r="V327" s="47"/>
      <c r="X327" s="48"/>
      <c r="Y327" s="47"/>
      <c r="Z327" s="47"/>
    </row>
    <row r="328" spans="5:26" ht="16.5">
      <c r="E328" s="47"/>
      <c r="F328" s="47"/>
      <c r="G328" s="47"/>
      <c r="H328" s="47"/>
      <c r="I328" s="47"/>
      <c r="J328" s="47"/>
      <c r="K328" s="52"/>
      <c r="L328" s="47"/>
      <c r="S328" s="46"/>
      <c r="T328" s="47"/>
      <c r="U328" s="47"/>
      <c r="V328" s="47"/>
      <c r="X328" s="48"/>
      <c r="Y328" s="47"/>
      <c r="Z328" s="47"/>
    </row>
    <row r="329" spans="5:26" ht="16.5">
      <c r="E329" s="47"/>
      <c r="F329" s="47"/>
      <c r="G329" s="47"/>
      <c r="H329" s="47"/>
      <c r="I329" s="47"/>
      <c r="J329" s="47"/>
      <c r="K329" s="52"/>
      <c r="L329" s="47"/>
      <c r="S329" s="46"/>
      <c r="T329" s="47"/>
      <c r="U329" s="47"/>
      <c r="V329" s="47"/>
      <c r="X329" s="48"/>
      <c r="Y329" s="47"/>
      <c r="Z329" s="47"/>
    </row>
    <row r="330" spans="5:26" ht="16.5">
      <c r="E330" s="47"/>
      <c r="F330" s="47"/>
      <c r="G330" s="47"/>
      <c r="H330" s="47"/>
      <c r="I330" s="47"/>
      <c r="J330" s="47"/>
      <c r="K330" s="52"/>
      <c r="L330" s="47"/>
      <c r="S330" s="46"/>
      <c r="T330" s="47"/>
      <c r="U330" s="47"/>
      <c r="V330" s="47"/>
      <c r="X330" s="48"/>
      <c r="Y330" s="47"/>
      <c r="Z330" s="47"/>
    </row>
    <row r="331" spans="5:26" ht="16.5">
      <c r="E331" s="47"/>
      <c r="F331" s="47"/>
      <c r="G331" s="47"/>
      <c r="H331" s="47"/>
      <c r="I331" s="47"/>
      <c r="J331" s="47"/>
      <c r="K331" s="52"/>
      <c r="L331" s="47"/>
      <c r="S331" s="46"/>
      <c r="T331" s="47"/>
      <c r="U331" s="47"/>
      <c r="V331" s="47"/>
      <c r="X331" s="48"/>
      <c r="Y331" s="47"/>
      <c r="Z331" s="47"/>
    </row>
    <row r="332" spans="5:26" ht="16.5">
      <c r="E332" s="47"/>
      <c r="F332" s="47"/>
      <c r="G332" s="47"/>
      <c r="H332" s="47"/>
      <c r="I332" s="47"/>
      <c r="J332" s="47"/>
      <c r="K332" s="52"/>
      <c r="L332" s="47"/>
      <c r="S332" s="46"/>
      <c r="T332" s="47"/>
      <c r="U332" s="47"/>
      <c r="V332" s="47"/>
      <c r="X332" s="48"/>
      <c r="Y332" s="47"/>
      <c r="Z332" s="47"/>
    </row>
    <row r="333" spans="5:26" ht="16.5">
      <c r="E333" s="47"/>
      <c r="F333" s="47"/>
      <c r="G333" s="47"/>
      <c r="H333" s="47"/>
      <c r="I333" s="47"/>
      <c r="J333" s="47"/>
      <c r="K333" s="52"/>
      <c r="L333" s="47"/>
      <c r="S333" s="46"/>
      <c r="T333" s="47"/>
      <c r="U333" s="47"/>
      <c r="V333" s="47"/>
      <c r="X333" s="48"/>
      <c r="Y333" s="47"/>
      <c r="Z333" s="47"/>
    </row>
    <row r="334" spans="5:26" ht="16.5">
      <c r="E334" s="47"/>
      <c r="F334" s="47"/>
      <c r="G334" s="47"/>
      <c r="H334" s="47"/>
      <c r="I334" s="47"/>
      <c r="J334" s="47"/>
      <c r="K334" s="52"/>
      <c r="L334" s="47"/>
      <c r="S334" s="46"/>
      <c r="T334" s="47"/>
      <c r="U334" s="47"/>
      <c r="V334" s="47"/>
      <c r="X334" s="48"/>
      <c r="Y334" s="47"/>
      <c r="Z334" s="47"/>
    </row>
    <row r="335" spans="5:26" ht="16.5">
      <c r="E335" s="47"/>
      <c r="F335" s="47"/>
      <c r="G335" s="47"/>
      <c r="H335" s="47"/>
      <c r="I335" s="47"/>
      <c r="J335" s="47"/>
      <c r="K335" s="52"/>
      <c r="L335" s="47"/>
      <c r="S335" s="46"/>
      <c r="T335" s="47"/>
      <c r="U335" s="47"/>
      <c r="V335" s="47"/>
      <c r="X335" s="48"/>
      <c r="Y335" s="47"/>
      <c r="Z335" s="47"/>
    </row>
    <row r="336" spans="5:26" ht="16.5">
      <c r="E336" s="47"/>
      <c r="F336" s="47"/>
      <c r="G336" s="47"/>
      <c r="H336" s="47"/>
      <c r="I336" s="47"/>
      <c r="J336" s="47"/>
      <c r="K336" s="52"/>
      <c r="L336" s="47"/>
      <c r="S336" s="46"/>
      <c r="T336" s="47"/>
      <c r="U336" s="47"/>
      <c r="V336" s="47"/>
      <c r="X336" s="48"/>
      <c r="Y336" s="47"/>
      <c r="Z336" s="47"/>
    </row>
    <row r="337" spans="5:26" ht="16.5">
      <c r="E337" s="47"/>
      <c r="F337" s="47"/>
      <c r="G337" s="47"/>
      <c r="H337" s="47"/>
      <c r="I337" s="47"/>
      <c r="J337" s="47"/>
      <c r="K337" s="52"/>
      <c r="L337" s="47"/>
      <c r="S337" s="46"/>
      <c r="T337" s="47"/>
      <c r="U337" s="47"/>
      <c r="V337" s="47"/>
      <c r="X337" s="48"/>
      <c r="Y337" s="47"/>
      <c r="Z337" s="47"/>
    </row>
    <row r="338" spans="5:26" ht="16.5">
      <c r="E338" s="47"/>
      <c r="F338" s="47"/>
      <c r="G338" s="47"/>
      <c r="H338" s="47"/>
      <c r="I338" s="47"/>
      <c r="J338" s="47"/>
      <c r="K338" s="52"/>
      <c r="L338" s="47"/>
      <c r="S338" s="46"/>
      <c r="T338" s="47"/>
      <c r="U338" s="47"/>
      <c r="V338" s="47"/>
      <c r="X338" s="48"/>
      <c r="Y338" s="47"/>
      <c r="Z338" s="47"/>
    </row>
    <row r="339" spans="5:26" ht="16.5">
      <c r="E339" s="47"/>
      <c r="F339" s="47"/>
      <c r="G339" s="47"/>
      <c r="H339" s="47"/>
      <c r="I339" s="47"/>
      <c r="J339" s="47"/>
      <c r="K339" s="52"/>
      <c r="L339" s="47"/>
      <c r="S339" s="46"/>
      <c r="T339" s="47"/>
      <c r="U339" s="47"/>
      <c r="V339" s="47"/>
      <c r="X339" s="48"/>
      <c r="Y339" s="47"/>
      <c r="Z339" s="47"/>
    </row>
    <row r="340" spans="5:26" ht="16.5">
      <c r="E340" s="47"/>
      <c r="F340" s="47"/>
      <c r="G340" s="47"/>
      <c r="H340" s="47"/>
      <c r="I340" s="47"/>
      <c r="J340" s="47"/>
      <c r="K340" s="52"/>
      <c r="L340" s="47"/>
      <c r="S340" s="46"/>
      <c r="T340" s="47"/>
      <c r="U340" s="47"/>
      <c r="V340" s="47"/>
      <c r="X340" s="48"/>
      <c r="Y340" s="47"/>
      <c r="Z340" s="47"/>
    </row>
    <row r="341" spans="5:26" ht="16.5">
      <c r="E341" s="47"/>
      <c r="F341" s="47"/>
      <c r="G341" s="47"/>
      <c r="H341" s="47"/>
      <c r="I341" s="47"/>
      <c r="J341" s="47"/>
      <c r="K341" s="52"/>
      <c r="L341" s="47"/>
      <c r="S341" s="46"/>
      <c r="T341" s="47"/>
      <c r="U341" s="47"/>
      <c r="V341" s="47"/>
      <c r="X341" s="48"/>
      <c r="Y341" s="47"/>
      <c r="Z341" s="47"/>
    </row>
    <row r="342" spans="5:26" ht="16.5">
      <c r="E342" s="47"/>
      <c r="F342" s="47"/>
      <c r="G342" s="47"/>
      <c r="H342" s="47"/>
      <c r="I342" s="47"/>
      <c r="J342" s="47"/>
      <c r="K342" s="52"/>
      <c r="L342" s="47"/>
      <c r="S342" s="46"/>
      <c r="T342" s="47"/>
      <c r="U342" s="47"/>
      <c r="V342" s="47"/>
      <c r="X342" s="48"/>
      <c r="Y342" s="47"/>
      <c r="Z342" s="47"/>
    </row>
    <row r="343" spans="5:26" ht="16.5">
      <c r="E343" s="47"/>
      <c r="F343" s="47"/>
      <c r="G343" s="47"/>
      <c r="H343" s="47"/>
      <c r="I343" s="47"/>
      <c r="J343" s="47"/>
      <c r="K343" s="52"/>
      <c r="L343" s="47"/>
      <c r="S343" s="46"/>
      <c r="T343" s="47"/>
      <c r="U343" s="47"/>
      <c r="V343" s="47"/>
      <c r="X343" s="48"/>
      <c r="Y343" s="47"/>
      <c r="Z343" s="47"/>
    </row>
    <row r="344" spans="5:26" ht="16.5">
      <c r="E344" s="47"/>
      <c r="F344" s="47"/>
      <c r="G344" s="47"/>
      <c r="H344" s="47"/>
      <c r="I344" s="47"/>
      <c r="J344" s="47"/>
      <c r="K344" s="52"/>
      <c r="L344" s="47"/>
      <c r="S344" s="46"/>
      <c r="T344" s="47"/>
      <c r="U344" s="47"/>
      <c r="V344" s="47"/>
      <c r="X344" s="48"/>
      <c r="Y344" s="47"/>
      <c r="Z344" s="47"/>
    </row>
    <row r="345" spans="5:26" ht="16.5">
      <c r="E345" s="47"/>
      <c r="F345" s="47"/>
      <c r="G345" s="47"/>
      <c r="H345" s="47"/>
      <c r="I345" s="47"/>
      <c r="J345" s="47"/>
      <c r="K345" s="52"/>
      <c r="L345" s="47"/>
      <c r="S345" s="46"/>
      <c r="T345" s="47"/>
      <c r="U345" s="47"/>
      <c r="V345" s="47"/>
      <c r="X345" s="48"/>
      <c r="Y345" s="47"/>
      <c r="Z345" s="47"/>
    </row>
    <row r="346" spans="5:26" ht="16.5">
      <c r="E346" s="47"/>
      <c r="F346" s="47"/>
      <c r="G346" s="47"/>
      <c r="H346" s="47"/>
      <c r="I346" s="47"/>
      <c r="J346" s="47"/>
      <c r="K346" s="52"/>
      <c r="L346" s="47"/>
      <c r="S346" s="46"/>
      <c r="T346" s="47"/>
      <c r="U346" s="47"/>
      <c r="V346" s="47"/>
      <c r="X346" s="48"/>
      <c r="Y346" s="47"/>
      <c r="Z346" s="47"/>
    </row>
    <row r="347" spans="5:26" ht="16.5">
      <c r="E347" s="47"/>
      <c r="F347" s="47"/>
      <c r="G347" s="47"/>
      <c r="H347" s="47"/>
      <c r="I347" s="47"/>
      <c r="J347" s="47"/>
      <c r="K347" s="52"/>
      <c r="L347" s="47"/>
      <c r="S347" s="46"/>
      <c r="T347" s="47"/>
      <c r="U347" s="47"/>
      <c r="V347" s="47"/>
      <c r="X347" s="48"/>
      <c r="Y347" s="47"/>
      <c r="Z347" s="47"/>
    </row>
    <row r="348" spans="5:26" ht="16.5">
      <c r="E348" s="47"/>
      <c r="F348" s="47"/>
      <c r="G348" s="47"/>
      <c r="H348" s="47"/>
      <c r="I348" s="47"/>
      <c r="J348" s="47"/>
      <c r="K348" s="52"/>
      <c r="L348" s="47"/>
      <c r="S348" s="46"/>
      <c r="T348" s="47"/>
      <c r="U348" s="47"/>
      <c r="V348" s="47"/>
      <c r="X348" s="48"/>
      <c r="Y348" s="47"/>
      <c r="Z348" s="47"/>
    </row>
    <row r="349" spans="5:26" ht="16.5">
      <c r="E349" s="47"/>
      <c r="F349" s="47"/>
      <c r="G349" s="47"/>
      <c r="H349" s="47"/>
      <c r="I349" s="47"/>
      <c r="J349" s="47"/>
      <c r="K349" s="52"/>
      <c r="L349" s="47"/>
      <c r="S349" s="46"/>
      <c r="T349" s="47"/>
      <c r="U349" s="47"/>
      <c r="V349" s="47"/>
      <c r="X349" s="48"/>
      <c r="Y349" s="47"/>
      <c r="Z349" s="47"/>
    </row>
    <row r="350" spans="5:26" ht="16.5">
      <c r="E350" s="47"/>
      <c r="F350" s="47"/>
      <c r="G350" s="47"/>
      <c r="H350" s="47"/>
      <c r="I350" s="47"/>
      <c r="J350" s="47"/>
      <c r="K350" s="52"/>
      <c r="L350" s="47"/>
      <c r="S350" s="46"/>
      <c r="T350" s="47"/>
      <c r="U350" s="47"/>
      <c r="V350" s="47"/>
      <c r="X350" s="48"/>
      <c r="Y350" s="47"/>
      <c r="Z350" s="47"/>
    </row>
    <row r="351" spans="5:26" ht="16.5">
      <c r="E351" s="47"/>
      <c r="F351" s="47"/>
      <c r="G351" s="47"/>
      <c r="H351" s="47"/>
      <c r="I351" s="47"/>
      <c r="J351" s="47"/>
      <c r="K351" s="52"/>
      <c r="L351" s="47"/>
      <c r="S351" s="46"/>
      <c r="T351" s="47"/>
      <c r="U351" s="47"/>
      <c r="V351" s="47"/>
      <c r="X351" s="48"/>
      <c r="Y351" s="47"/>
      <c r="Z351" s="47"/>
    </row>
    <row r="352" spans="5:26" ht="16.5">
      <c r="E352" s="47"/>
      <c r="F352" s="47"/>
      <c r="G352" s="47"/>
      <c r="H352" s="47"/>
      <c r="I352" s="47"/>
      <c r="J352" s="47"/>
      <c r="K352" s="52"/>
      <c r="L352" s="47"/>
      <c r="S352" s="46"/>
      <c r="T352" s="47"/>
      <c r="U352" s="47"/>
      <c r="V352" s="47"/>
      <c r="X352" s="48"/>
      <c r="Y352" s="47"/>
      <c r="Z352" s="47"/>
    </row>
    <row r="353" spans="5:26" ht="16.5">
      <c r="E353" s="47"/>
      <c r="F353" s="47"/>
      <c r="G353" s="47"/>
      <c r="H353" s="47"/>
      <c r="I353" s="47"/>
      <c r="J353" s="47"/>
      <c r="K353" s="52"/>
      <c r="L353" s="47"/>
      <c r="S353" s="46"/>
      <c r="T353" s="47"/>
      <c r="U353" s="47"/>
      <c r="V353" s="47"/>
      <c r="X353" s="48"/>
      <c r="Y353" s="47"/>
      <c r="Z353" s="47"/>
    </row>
    <row r="354" spans="5:26" ht="16.5">
      <c r="E354" s="47"/>
      <c r="F354" s="47"/>
      <c r="G354" s="47"/>
      <c r="H354" s="47"/>
      <c r="I354" s="47"/>
      <c r="J354" s="47"/>
      <c r="K354" s="52"/>
      <c r="L354" s="47"/>
      <c r="S354" s="46"/>
      <c r="T354" s="47"/>
      <c r="U354" s="47"/>
      <c r="V354" s="47"/>
      <c r="X354" s="48"/>
      <c r="Y354" s="47"/>
      <c r="Z354" s="47"/>
    </row>
    <row r="355" spans="5:26" ht="16.5">
      <c r="E355" s="47"/>
      <c r="F355" s="47"/>
      <c r="G355" s="47"/>
      <c r="H355" s="47"/>
      <c r="I355" s="47"/>
      <c r="J355" s="47"/>
      <c r="K355" s="52"/>
      <c r="L355" s="47"/>
      <c r="S355" s="46"/>
      <c r="T355" s="47"/>
      <c r="U355" s="47"/>
      <c r="V355" s="47"/>
      <c r="X355" s="48"/>
      <c r="Y355" s="47"/>
      <c r="Z355" s="47"/>
    </row>
    <row r="356" spans="5:26" ht="16.5">
      <c r="E356" s="47"/>
      <c r="F356" s="47"/>
      <c r="G356" s="47"/>
      <c r="H356" s="47"/>
      <c r="I356" s="47"/>
      <c r="J356" s="47"/>
      <c r="K356" s="52"/>
      <c r="L356" s="47"/>
      <c r="S356" s="46"/>
      <c r="T356" s="47"/>
      <c r="U356" s="47"/>
      <c r="V356" s="47"/>
      <c r="X356" s="48"/>
      <c r="Y356" s="47"/>
      <c r="Z356" s="47"/>
    </row>
    <row r="357" spans="5:26" ht="16.5">
      <c r="E357" s="47"/>
      <c r="F357" s="47"/>
      <c r="G357" s="47"/>
      <c r="H357" s="47"/>
      <c r="I357" s="47"/>
      <c r="J357" s="47"/>
      <c r="K357" s="52"/>
      <c r="L357" s="47"/>
      <c r="S357" s="46"/>
      <c r="T357" s="47"/>
      <c r="U357" s="47"/>
      <c r="V357" s="47"/>
      <c r="X357" s="48"/>
      <c r="Y357" s="47"/>
      <c r="Z357" s="47"/>
    </row>
    <row r="358" spans="5:26" ht="16.5">
      <c r="E358" s="47"/>
      <c r="F358" s="47"/>
      <c r="G358" s="47"/>
      <c r="H358" s="47"/>
      <c r="I358" s="47"/>
      <c r="J358" s="47"/>
      <c r="K358" s="52"/>
      <c r="L358" s="47"/>
      <c r="S358" s="46"/>
      <c r="T358" s="47"/>
      <c r="U358" s="47"/>
      <c r="V358" s="47"/>
      <c r="X358" s="48"/>
      <c r="Y358" s="47"/>
      <c r="Z358" s="47"/>
    </row>
    <row r="359" spans="5:26" ht="16.5">
      <c r="E359" s="47"/>
      <c r="F359" s="47"/>
      <c r="G359" s="47"/>
      <c r="H359" s="47"/>
      <c r="I359" s="47"/>
      <c r="J359" s="47"/>
      <c r="K359" s="52"/>
      <c r="L359" s="47"/>
      <c r="S359" s="46"/>
      <c r="T359" s="47"/>
      <c r="U359" s="47"/>
      <c r="V359" s="47"/>
      <c r="X359" s="48"/>
      <c r="Y359" s="47"/>
      <c r="Z359" s="47"/>
    </row>
    <row r="360" spans="5:26" ht="16.5">
      <c r="E360" s="47"/>
      <c r="F360" s="47"/>
      <c r="G360" s="47"/>
      <c r="H360" s="47"/>
      <c r="I360" s="47"/>
      <c r="J360" s="47"/>
      <c r="K360" s="52"/>
      <c r="L360" s="47"/>
      <c r="S360" s="46"/>
      <c r="T360" s="47"/>
      <c r="U360" s="47"/>
      <c r="V360" s="47"/>
      <c r="X360" s="48"/>
      <c r="Y360" s="47"/>
      <c r="Z360" s="47"/>
    </row>
    <row r="361" spans="5:26" ht="16.5">
      <c r="E361" s="47"/>
      <c r="F361" s="47"/>
      <c r="G361" s="47"/>
      <c r="H361" s="47"/>
      <c r="I361" s="47"/>
      <c r="J361" s="47"/>
      <c r="K361" s="52"/>
      <c r="L361" s="47"/>
      <c r="S361" s="46"/>
      <c r="T361" s="47"/>
      <c r="U361" s="47"/>
      <c r="V361" s="47"/>
      <c r="X361" s="48"/>
      <c r="Y361" s="47"/>
      <c r="Z361" s="47"/>
    </row>
    <row r="362" spans="5:26" ht="16.5">
      <c r="E362" s="47"/>
      <c r="F362" s="47"/>
      <c r="G362" s="47"/>
      <c r="H362" s="47"/>
      <c r="I362" s="47"/>
      <c r="J362" s="47"/>
      <c r="K362" s="52"/>
      <c r="L362" s="47"/>
      <c r="S362" s="46"/>
      <c r="T362" s="47"/>
      <c r="U362" s="47"/>
      <c r="V362" s="47"/>
      <c r="X362" s="48"/>
      <c r="Y362" s="47"/>
      <c r="Z362" s="47"/>
    </row>
    <row r="363" spans="5:26" ht="16.5">
      <c r="E363" s="47"/>
      <c r="F363" s="47"/>
      <c r="G363" s="47"/>
      <c r="H363" s="47"/>
      <c r="I363" s="47"/>
      <c r="J363" s="47"/>
      <c r="K363" s="52"/>
      <c r="L363" s="47"/>
      <c r="S363" s="46"/>
      <c r="T363" s="47"/>
      <c r="U363" s="47"/>
      <c r="V363" s="47"/>
      <c r="X363" s="48"/>
      <c r="Y363" s="47"/>
      <c r="Z363" s="47"/>
    </row>
    <row r="364" spans="5:26" ht="16.5">
      <c r="E364" s="47"/>
      <c r="F364" s="47"/>
      <c r="G364" s="47"/>
      <c r="H364" s="47"/>
      <c r="I364" s="47"/>
      <c r="J364" s="47"/>
      <c r="K364" s="52"/>
      <c r="L364" s="47"/>
      <c r="S364" s="46"/>
      <c r="T364" s="47"/>
      <c r="U364" s="47"/>
      <c r="V364" s="47"/>
      <c r="X364" s="48"/>
      <c r="Y364" s="47"/>
      <c r="Z364" s="47"/>
    </row>
    <row r="365" spans="5:26" ht="16.5">
      <c r="E365" s="47"/>
      <c r="F365" s="47"/>
      <c r="G365" s="47"/>
      <c r="H365" s="47"/>
      <c r="I365" s="47"/>
      <c r="J365" s="47"/>
      <c r="K365" s="52"/>
      <c r="L365" s="47"/>
      <c r="S365" s="46"/>
      <c r="T365" s="47"/>
      <c r="U365" s="47"/>
      <c r="V365" s="47"/>
      <c r="X365" s="48"/>
      <c r="Y365" s="47"/>
      <c r="Z365" s="47"/>
    </row>
    <row r="366" spans="5:26" ht="16.5">
      <c r="E366" s="47"/>
      <c r="F366" s="47"/>
      <c r="G366" s="47"/>
      <c r="H366" s="47"/>
      <c r="I366" s="47"/>
      <c r="J366" s="47"/>
      <c r="K366" s="52"/>
      <c r="L366" s="47"/>
      <c r="S366" s="46"/>
      <c r="T366" s="47"/>
      <c r="U366" s="47"/>
      <c r="V366" s="47"/>
      <c r="X366" s="48"/>
      <c r="Y366" s="47"/>
      <c r="Z366" s="47"/>
    </row>
    <row r="367" spans="5:26" ht="16.5">
      <c r="E367" s="47"/>
      <c r="F367" s="47"/>
      <c r="G367" s="47"/>
      <c r="H367" s="47"/>
      <c r="I367" s="47"/>
      <c r="J367" s="47"/>
      <c r="K367" s="52"/>
      <c r="L367" s="47"/>
      <c r="S367" s="46"/>
      <c r="T367" s="47"/>
      <c r="U367" s="47"/>
      <c r="V367" s="47"/>
      <c r="X367" s="48"/>
      <c r="Y367" s="47"/>
      <c r="Z367" s="47"/>
    </row>
    <row r="368" spans="5:26" ht="16.5">
      <c r="E368" s="47"/>
      <c r="F368" s="47"/>
      <c r="G368" s="47"/>
      <c r="H368" s="47"/>
      <c r="I368" s="47"/>
      <c r="J368" s="47"/>
      <c r="K368" s="52"/>
      <c r="L368" s="47"/>
      <c r="S368" s="46"/>
      <c r="T368" s="47"/>
      <c r="U368" s="47"/>
      <c r="V368" s="47"/>
      <c r="X368" s="48"/>
      <c r="Y368" s="47"/>
      <c r="Z368" s="47"/>
    </row>
    <row r="369" spans="5:26" ht="16.5">
      <c r="E369" s="47"/>
      <c r="F369" s="47"/>
      <c r="G369" s="47"/>
      <c r="H369" s="47"/>
      <c r="I369" s="47"/>
      <c r="J369" s="47"/>
      <c r="K369" s="52"/>
      <c r="L369" s="47"/>
      <c r="S369" s="46"/>
      <c r="T369" s="47"/>
      <c r="U369" s="47"/>
      <c r="V369" s="47"/>
      <c r="X369" s="48"/>
      <c r="Y369" s="47"/>
      <c r="Z369" s="47"/>
    </row>
    <row r="370" spans="5:26" ht="16.5">
      <c r="E370" s="47"/>
      <c r="F370" s="47"/>
      <c r="G370" s="47"/>
      <c r="H370" s="47"/>
      <c r="I370" s="47"/>
      <c r="J370" s="47"/>
      <c r="K370" s="52"/>
      <c r="L370" s="47"/>
      <c r="S370" s="46"/>
      <c r="T370" s="47"/>
      <c r="U370" s="47"/>
      <c r="V370" s="47"/>
      <c r="X370" s="48"/>
      <c r="Y370" s="47"/>
      <c r="Z370" s="47"/>
    </row>
    <row r="371" spans="5:26" ht="16.5">
      <c r="E371" s="47"/>
      <c r="F371" s="47"/>
      <c r="G371" s="47"/>
      <c r="H371" s="47"/>
      <c r="I371" s="47"/>
      <c r="J371" s="47"/>
      <c r="K371" s="52"/>
      <c r="L371" s="47"/>
      <c r="S371" s="46"/>
      <c r="T371" s="47"/>
      <c r="U371" s="47"/>
      <c r="V371" s="47"/>
      <c r="X371" s="48"/>
      <c r="Y371" s="47"/>
      <c r="Z371" s="47"/>
    </row>
    <row r="372" spans="5:26" ht="16.5">
      <c r="E372" s="47"/>
      <c r="F372" s="47"/>
      <c r="G372" s="47"/>
      <c r="H372" s="47"/>
      <c r="I372" s="47"/>
      <c r="J372" s="47"/>
      <c r="K372" s="52"/>
      <c r="L372" s="47"/>
      <c r="S372" s="46"/>
      <c r="T372" s="47"/>
      <c r="U372" s="47"/>
      <c r="V372" s="47"/>
      <c r="X372" s="48"/>
      <c r="Y372" s="47"/>
      <c r="Z372" s="47"/>
    </row>
    <row r="373" spans="5:26" ht="16.5">
      <c r="E373" s="47"/>
      <c r="F373" s="47"/>
      <c r="G373" s="47"/>
      <c r="H373" s="47"/>
      <c r="I373" s="47"/>
      <c r="J373" s="47"/>
      <c r="K373" s="52"/>
      <c r="L373" s="47"/>
      <c r="S373" s="46"/>
      <c r="T373" s="47"/>
      <c r="U373" s="47"/>
      <c r="V373" s="47"/>
      <c r="X373" s="48"/>
      <c r="Y373" s="47"/>
      <c r="Z373" s="47"/>
    </row>
    <row r="374" spans="5:26" ht="16.5">
      <c r="E374" s="47"/>
      <c r="F374" s="47"/>
      <c r="G374" s="47"/>
      <c r="H374" s="47"/>
      <c r="I374" s="47"/>
      <c r="J374" s="47"/>
      <c r="K374" s="52"/>
      <c r="L374" s="47"/>
      <c r="S374" s="46"/>
      <c r="T374" s="47"/>
      <c r="U374" s="47"/>
      <c r="V374" s="47"/>
      <c r="X374" s="48"/>
      <c r="Y374" s="47"/>
      <c r="Z374" s="47"/>
    </row>
    <row r="375" spans="5:26" ht="16.5">
      <c r="E375" s="47"/>
      <c r="F375" s="47"/>
      <c r="G375" s="47"/>
      <c r="H375" s="47"/>
      <c r="I375" s="47"/>
      <c r="J375" s="47"/>
      <c r="K375" s="52"/>
      <c r="L375" s="47"/>
      <c r="S375" s="46"/>
      <c r="T375" s="47"/>
      <c r="U375" s="47"/>
      <c r="V375" s="47"/>
      <c r="X375" s="48"/>
      <c r="Y375" s="47"/>
      <c r="Z375" s="47"/>
    </row>
    <row r="376" spans="5:26" ht="16.5">
      <c r="E376" s="47"/>
      <c r="F376" s="47"/>
      <c r="G376" s="47"/>
      <c r="H376" s="47"/>
      <c r="I376" s="47"/>
      <c r="J376" s="47"/>
      <c r="K376" s="52"/>
      <c r="L376" s="47"/>
      <c r="S376" s="46"/>
      <c r="T376" s="47"/>
      <c r="U376" s="47"/>
      <c r="V376" s="47"/>
      <c r="X376" s="48"/>
      <c r="Y376" s="47"/>
      <c r="Z376" s="47"/>
    </row>
    <row r="377" spans="5:26" ht="16.5">
      <c r="E377" s="47"/>
      <c r="F377" s="47"/>
      <c r="G377" s="47"/>
      <c r="H377" s="47"/>
      <c r="I377" s="47"/>
      <c r="J377" s="47"/>
      <c r="K377" s="52"/>
      <c r="L377" s="47"/>
      <c r="S377" s="46"/>
      <c r="T377" s="47"/>
      <c r="U377" s="47"/>
      <c r="V377" s="47"/>
      <c r="X377" s="48"/>
      <c r="Y377" s="47"/>
      <c r="Z377" s="47"/>
    </row>
    <row r="378" spans="5:26" ht="16.5">
      <c r="E378" s="47"/>
      <c r="F378" s="47"/>
      <c r="G378" s="47"/>
      <c r="H378" s="47"/>
      <c r="I378" s="47"/>
      <c r="J378" s="47"/>
      <c r="K378" s="52"/>
      <c r="L378" s="47"/>
      <c r="S378" s="46"/>
      <c r="T378" s="47"/>
      <c r="U378" s="47"/>
      <c r="V378" s="47"/>
      <c r="X378" s="48"/>
      <c r="Y378" s="47"/>
      <c r="Z378" s="47"/>
    </row>
    <row r="379" spans="5:26" ht="16.5">
      <c r="E379" s="47"/>
      <c r="F379" s="47"/>
      <c r="G379" s="47"/>
      <c r="H379" s="47"/>
      <c r="I379" s="47"/>
      <c r="J379" s="47"/>
      <c r="K379" s="52"/>
      <c r="L379" s="47"/>
      <c r="S379" s="46"/>
      <c r="T379" s="47"/>
      <c r="U379" s="47"/>
      <c r="V379" s="47"/>
      <c r="X379" s="48"/>
      <c r="Y379" s="47"/>
      <c r="Z379" s="47"/>
    </row>
    <row r="380" spans="5:26" ht="16.5">
      <c r="E380" s="47"/>
      <c r="F380" s="47"/>
      <c r="G380" s="47"/>
      <c r="H380" s="47"/>
      <c r="I380" s="47"/>
      <c r="J380" s="47"/>
      <c r="K380" s="52"/>
      <c r="L380" s="47"/>
      <c r="S380" s="46"/>
      <c r="T380" s="47"/>
      <c r="U380" s="47"/>
      <c r="V380" s="47"/>
      <c r="X380" s="48"/>
      <c r="Y380" s="47"/>
      <c r="Z380" s="47"/>
    </row>
    <row r="381" spans="5:26" ht="16.5">
      <c r="E381" s="47"/>
      <c r="F381" s="47"/>
      <c r="G381" s="47"/>
      <c r="H381" s="47"/>
      <c r="I381" s="47"/>
      <c r="J381" s="47"/>
      <c r="K381" s="52"/>
      <c r="L381" s="47"/>
      <c r="S381" s="46"/>
      <c r="T381" s="47"/>
      <c r="U381" s="47"/>
      <c r="V381" s="47"/>
      <c r="X381" s="48"/>
      <c r="Y381" s="47"/>
      <c r="Z381" s="47"/>
    </row>
    <row r="382" spans="5:26" ht="16.5">
      <c r="E382" s="47"/>
      <c r="F382" s="47"/>
      <c r="G382" s="47"/>
      <c r="H382" s="47"/>
      <c r="I382" s="47"/>
      <c r="J382" s="47"/>
      <c r="K382" s="52"/>
      <c r="L382" s="47"/>
      <c r="S382" s="46"/>
      <c r="T382" s="47"/>
      <c r="U382" s="47"/>
      <c r="V382" s="47"/>
      <c r="X382" s="48"/>
      <c r="Y382" s="47"/>
      <c r="Z382" s="47"/>
    </row>
    <row r="383" spans="5:26" ht="16.5">
      <c r="E383" s="47"/>
      <c r="F383" s="47"/>
      <c r="G383" s="47"/>
      <c r="H383" s="47"/>
      <c r="I383" s="47"/>
      <c r="J383" s="47"/>
      <c r="K383" s="52"/>
      <c r="L383" s="47"/>
      <c r="S383" s="46"/>
      <c r="T383" s="47"/>
      <c r="U383" s="47"/>
      <c r="V383" s="47"/>
      <c r="X383" s="48"/>
      <c r="Y383" s="47"/>
      <c r="Z383" s="47"/>
    </row>
    <row r="384" spans="5:26" ht="16.5">
      <c r="E384" s="47"/>
      <c r="F384" s="47"/>
      <c r="G384" s="47"/>
      <c r="H384" s="47"/>
      <c r="I384" s="47"/>
      <c r="J384" s="47"/>
      <c r="K384" s="52"/>
      <c r="L384" s="47"/>
      <c r="S384" s="46"/>
      <c r="T384" s="47"/>
      <c r="U384" s="47"/>
      <c r="V384" s="47"/>
      <c r="X384" s="48"/>
      <c r="Y384" s="47"/>
      <c r="Z384" s="47"/>
    </row>
    <row r="385" spans="5:26" ht="16.5">
      <c r="E385" s="47"/>
      <c r="F385" s="47"/>
      <c r="G385" s="47"/>
      <c r="H385" s="47"/>
      <c r="I385" s="47"/>
      <c r="J385" s="47"/>
      <c r="K385" s="52"/>
      <c r="L385" s="47"/>
      <c r="S385" s="46"/>
      <c r="T385" s="47"/>
      <c r="U385" s="47"/>
      <c r="V385" s="47"/>
      <c r="X385" s="48"/>
      <c r="Y385" s="47"/>
      <c r="Z385" s="47"/>
    </row>
    <row r="386" spans="5:26" ht="16.5">
      <c r="E386" s="47"/>
      <c r="F386" s="47"/>
      <c r="G386" s="47"/>
      <c r="H386" s="47"/>
      <c r="I386" s="47"/>
      <c r="J386" s="47"/>
      <c r="K386" s="52"/>
      <c r="L386" s="47"/>
      <c r="S386" s="46"/>
      <c r="T386" s="47"/>
      <c r="U386" s="47"/>
      <c r="V386" s="47"/>
      <c r="X386" s="48"/>
      <c r="Y386" s="47"/>
      <c r="Z386" s="47"/>
    </row>
    <row r="387" spans="5:26" ht="16.5">
      <c r="E387" s="47"/>
      <c r="F387" s="47"/>
      <c r="G387" s="47"/>
      <c r="H387" s="47"/>
      <c r="I387" s="47"/>
      <c r="J387" s="47"/>
      <c r="K387" s="52"/>
      <c r="L387" s="47"/>
      <c r="S387" s="46"/>
      <c r="T387" s="47"/>
      <c r="U387" s="47"/>
      <c r="V387" s="47"/>
      <c r="X387" s="48"/>
      <c r="Y387" s="47"/>
      <c r="Z387" s="47"/>
    </row>
    <row r="388" spans="5:26" ht="16.5">
      <c r="E388" s="47"/>
      <c r="F388" s="47"/>
      <c r="G388" s="47"/>
      <c r="H388" s="47"/>
      <c r="I388" s="47"/>
      <c r="J388" s="47"/>
      <c r="K388" s="52"/>
      <c r="L388" s="47"/>
      <c r="S388" s="46"/>
      <c r="T388" s="47"/>
      <c r="U388" s="47"/>
      <c r="V388" s="47"/>
      <c r="X388" s="48"/>
      <c r="Y388" s="47"/>
      <c r="Z388" s="47"/>
    </row>
    <row r="389" spans="5:26" ht="16.5">
      <c r="E389" s="47"/>
      <c r="F389" s="47"/>
      <c r="G389" s="47"/>
      <c r="H389" s="47"/>
      <c r="I389" s="47"/>
      <c r="J389" s="47"/>
      <c r="K389" s="52"/>
      <c r="L389" s="47"/>
      <c r="S389" s="46"/>
      <c r="T389" s="47"/>
      <c r="U389" s="47"/>
      <c r="V389" s="47"/>
      <c r="X389" s="48"/>
      <c r="Y389" s="47"/>
      <c r="Z389" s="47"/>
    </row>
    <row r="390" spans="5:26" ht="16.5">
      <c r="E390" s="47"/>
      <c r="F390" s="47"/>
      <c r="G390" s="47"/>
      <c r="H390" s="47"/>
      <c r="I390" s="47"/>
      <c r="J390" s="47"/>
      <c r="K390" s="52"/>
      <c r="L390" s="47"/>
      <c r="S390" s="46"/>
      <c r="T390" s="47"/>
      <c r="U390" s="47"/>
      <c r="V390" s="47"/>
      <c r="X390" s="48"/>
      <c r="Y390" s="47"/>
      <c r="Z390" s="47"/>
    </row>
    <row r="391" spans="19:26" ht="16.5">
      <c r="S391" s="46"/>
      <c r="T391" s="47"/>
      <c r="U391" s="47"/>
      <c r="V391" s="47"/>
      <c r="X391" s="48"/>
      <c r="Y391" s="47"/>
      <c r="Z391" s="47"/>
    </row>
    <row r="392" spans="19:26" ht="16.5">
      <c r="S392" s="46"/>
      <c r="T392" s="47"/>
      <c r="U392" s="47"/>
      <c r="V392" s="47"/>
      <c r="X392" s="48"/>
      <c r="Y392" s="47"/>
      <c r="Z392" s="47"/>
    </row>
    <row r="393" spans="19:26" ht="16.5">
      <c r="S393" s="46"/>
      <c r="T393" s="47"/>
      <c r="U393" s="47"/>
      <c r="V393" s="47"/>
      <c r="X393" s="48"/>
      <c r="Y393" s="47"/>
      <c r="Z393" s="47"/>
    </row>
    <row r="394" spans="19:26" ht="16.5">
      <c r="S394" s="46"/>
      <c r="T394" s="47"/>
      <c r="U394" s="47"/>
      <c r="V394" s="47"/>
      <c r="X394" s="48"/>
      <c r="Y394" s="47"/>
      <c r="Z394" s="47"/>
    </row>
    <row r="395" spans="19:26" ht="16.5">
      <c r="S395" s="46"/>
      <c r="T395" s="47"/>
      <c r="U395" s="47"/>
      <c r="V395" s="47"/>
      <c r="X395" s="48"/>
      <c r="Y395" s="47"/>
      <c r="Z395" s="47"/>
    </row>
    <row r="396" spans="19:26" ht="16.5">
      <c r="S396" s="46"/>
      <c r="T396" s="47"/>
      <c r="U396" s="47"/>
      <c r="V396" s="47"/>
      <c r="X396" s="48"/>
      <c r="Y396" s="47"/>
      <c r="Z396" s="47"/>
    </row>
    <row r="397" spans="19:26" ht="16.5">
      <c r="S397" s="46"/>
      <c r="T397" s="47"/>
      <c r="U397" s="47"/>
      <c r="V397" s="47"/>
      <c r="X397" s="48"/>
      <c r="Y397" s="47"/>
      <c r="Z397" s="47"/>
    </row>
    <row r="398" spans="19:26" ht="16.5">
      <c r="S398" s="46"/>
      <c r="T398" s="47"/>
      <c r="U398" s="47"/>
      <c r="V398" s="47"/>
      <c r="X398" s="48"/>
      <c r="Y398" s="47"/>
      <c r="Z398" s="47"/>
    </row>
    <row r="399" spans="19:20" ht="16.5">
      <c r="S399" s="46"/>
      <c r="T399" s="47"/>
    </row>
    <row r="400" spans="19:20" ht="16.5">
      <c r="S400" s="46"/>
      <c r="T400" s="47"/>
    </row>
    <row r="401" spans="19:20" ht="16.5">
      <c r="S401" s="46"/>
      <c r="T401" s="47"/>
    </row>
    <row r="402" spans="19:20" ht="16.5">
      <c r="S402" s="46"/>
      <c r="T402" s="47"/>
    </row>
    <row r="403" spans="19:20" ht="16.5">
      <c r="S403" s="46"/>
      <c r="T403" s="47"/>
    </row>
    <row r="404" spans="19:20" ht="16.5">
      <c r="S404" s="46"/>
      <c r="T404" s="47"/>
    </row>
    <row r="405" spans="19:20" ht="16.5">
      <c r="S405" s="46"/>
      <c r="T405" s="47"/>
    </row>
    <row r="406" spans="19:20" ht="16.5">
      <c r="S406" s="46"/>
      <c r="T406" s="47"/>
    </row>
    <row r="407" spans="19:20" ht="16.5">
      <c r="S407" s="46"/>
      <c r="T407" s="47"/>
    </row>
    <row r="408" spans="19:20" ht="16.5">
      <c r="S408" s="46"/>
      <c r="T408" s="47"/>
    </row>
    <row r="409" spans="19:20" ht="16.5">
      <c r="S409" s="46"/>
      <c r="T409" s="47"/>
    </row>
    <row r="410" spans="19:20" ht="16.5">
      <c r="S410" s="46"/>
      <c r="T410" s="47"/>
    </row>
  </sheetData>
  <sheetProtection/>
  <protectedRanges>
    <protectedRange sqref="K87:P87" name="範圍1"/>
    <protectedRange sqref="K4:P7" name="範圍1_3"/>
    <protectedRange sqref="K8:P19" name="範圍1_5"/>
    <protectedRange sqref="K44:O44 K20:P43 K45:P85" name="範圍1_6"/>
  </protectedRanges>
  <mergeCells count="41">
    <mergeCell ref="A2:A3"/>
    <mergeCell ref="B2:B3"/>
    <mergeCell ref="AR2:AV2"/>
    <mergeCell ref="S2:W2"/>
    <mergeCell ref="D2:D3"/>
    <mergeCell ref="AH2:AL2"/>
    <mergeCell ref="S90:W90"/>
    <mergeCell ref="X90:AB90"/>
    <mergeCell ref="AM2:AQ2"/>
    <mergeCell ref="AH90:AL90"/>
    <mergeCell ref="C2:C3"/>
    <mergeCell ref="X2:AB2"/>
    <mergeCell ref="AC2:AG2"/>
    <mergeCell ref="E2:J2"/>
    <mergeCell ref="AW96:AY96"/>
    <mergeCell ref="AW98:AY98"/>
    <mergeCell ref="AW97:AY97"/>
    <mergeCell ref="AC98:AG98"/>
    <mergeCell ref="AC90:AG90"/>
    <mergeCell ref="AR97:AV97"/>
    <mergeCell ref="AR98:AV98"/>
    <mergeCell ref="V97:W97"/>
    <mergeCell ref="V98:W98"/>
    <mergeCell ref="AH98:AL98"/>
    <mergeCell ref="X98:AB98"/>
    <mergeCell ref="AW2:BA2"/>
    <mergeCell ref="AR96:AV96"/>
    <mergeCell ref="AR90:AV90"/>
    <mergeCell ref="X97:AB97"/>
    <mergeCell ref="AC97:AG97"/>
    <mergeCell ref="AM98:AQ98"/>
    <mergeCell ref="K96:Q96"/>
    <mergeCell ref="E96:I96"/>
    <mergeCell ref="AM97:AQ97"/>
    <mergeCell ref="K2:R2"/>
    <mergeCell ref="B90:Q92"/>
    <mergeCell ref="B93:Q94"/>
    <mergeCell ref="X96:AB96"/>
    <mergeCell ref="AC96:AG96"/>
    <mergeCell ref="AH96:AL96"/>
    <mergeCell ref="AH97:AL97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8" scale="64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86"/>
  <sheetViews>
    <sheetView zoomScalePageLayoutView="0" workbookViewId="0" topLeftCell="A1">
      <selection activeCell="C4" sqref="C4:T85"/>
    </sheetView>
  </sheetViews>
  <sheetFormatPr defaultColWidth="9.00390625" defaultRowHeight="16.5"/>
  <cols>
    <col min="1" max="1" width="4.625" style="0" customWidth="1"/>
    <col min="2" max="2" width="18.625" style="0" customWidth="1"/>
    <col min="3" max="3" width="4.125" style="0" customWidth="1"/>
    <col min="4" max="4" width="4.25390625" style="0" customWidth="1"/>
    <col min="5" max="5" width="4.125" style="0" customWidth="1"/>
    <col min="6" max="6" width="4.50390625" style="0" customWidth="1"/>
    <col min="7" max="7" width="4.75390625" style="0" customWidth="1"/>
    <col min="8" max="9" width="4.875" style="0" customWidth="1"/>
    <col min="10" max="10" width="4.75390625" style="0" customWidth="1"/>
    <col min="11" max="12" width="4.50390625" style="0" customWidth="1"/>
    <col min="13" max="13" width="4.625" style="0" customWidth="1"/>
    <col min="14" max="14" width="4.25390625" style="0" customWidth="1"/>
    <col min="15" max="15" width="4.75390625" style="0" customWidth="1"/>
    <col min="16" max="16" width="4.625" style="0" customWidth="1"/>
    <col min="17" max="17" width="4.75390625" style="0" customWidth="1"/>
    <col min="18" max="18" width="5.00390625" style="0" customWidth="1"/>
    <col min="19" max="19" width="4.625" style="0" customWidth="1"/>
    <col min="20" max="20" width="4.50390625" style="0" customWidth="1"/>
    <col min="21" max="21" width="4.75390625" style="0" customWidth="1"/>
    <col min="22" max="22" width="4.875" style="0" customWidth="1"/>
    <col min="23" max="23" width="4.75390625" style="0" customWidth="1"/>
    <col min="24" max="24" width="9.875" style="0" customWidth="1"/>
  </cols>
  <sheetData>
    <row r="2" spans="1:24" ht="16.5">
      <c r="A2" s="301" t="s">
        <v>170</v>
      </c>
      <c r="B2" s="301" t="s">
        <v>171</v>
      </c>
      <c r="C2" s="299" t="s">
        <v>172</v>
      </c>
      <c r="D2" s="299"/>
      <c r="E2" s="299"/>
      <c r="F2" s="299"/>
      <c r="G2" s="299"/>
      <c r="H2" s="299"/>
      <c r="I2" s="299"/>
      <c r="J2" s="300" t="s">
        <v>180</v>
      </c>
      <c r="K2" s="300"/>
      <c r="L2" s="300"/>
      <c r="M2" s="300"/>
      <c r="N2" s="300"/>
      <c r="O2" s="300"/>
      <c r="P2" s="300"/>
      <c r="Q2" s="300" t="s">
        <v>58</v>
      </c>
      <c r="R2" s="300"/>
      <c r="S2" s="300"/>
      <c r="T2" s="300"/>
      <c r="U2" s="300"/>
      <c r="V2" s="300"/>
      <c r="W2" s="300"/>
      <c r="X2" s="303" t="s">
        <v>181</v>
      </c>
    </row>
    <row r="3" spans="1:24" ht="16.5">
      <c r="A3" s="302"/>
      <c r="B3" s="302"/>
      <c r="C3" s="168" t="s">
        <v>173</v>
      </c>
      <c r="D3" s="168" t="s">
        <v>174</v>
      </c>
      <c r="E3" s="168" t="s">
        <v>175</v>
      </c>
      <c r="F3" s="168" t="s">
        <v>176</v>
      </c>
      <c r="G3" s="168" t="s">
        <v>177</v>
      </c>
      <c r="H3" s="168" t="s">
        <v>178</v>
      </c>
      <c r="I3" s="168" t="s">
        <v>179</v>
      </c>
      <c r="J3" s="168" t="s">
        <v>173</v>
      </c>
      <c r="K3" s="168" t="s">
        <v>174</v>
      </c>
      <c r="L3" s="168" t="s">
        <v>175</v>
      </c>
      <c r="M3" s="168" t="s">
        <v>176</v>
      </c>
      <c r="N3" s="168" t="s">
        <v>177</v>
      </c>
      <c r="O3" s="168" t="s">
        <v>178</v>
      </c>
      <c r="P3" s="168" t="s">
        <v>179</v>
      </c>
      <c r="Q3" s="168" t="s">
        <v>173</v>
      </c>
      <c r="R3" s="168" t="s">
        <v>174</v>
      </c>
      <c r="S3" s="168" t="s">
        <v>175</v>
      </c>
      <c r="T3" s="168" t="s">
        <v>176</v>
      </c>
      <c r="U3" s="168" t="s">
        <v>177</v>
      </c>
      <c r="V3" s="168" t="s">
        <v>178</v>
      </c>
      <c r="W3" s="168" t="s">
        <v>179</v>
      </c>
      <c r="X3" s="304"/>
    </row>
    <row r="4" spans="1:24" ht="19.5">
      <c r="A4" s="86">
        <v>1</v>
      </c>
      <c r="B4" s="169" t="s">
        <v>135</v>
      </c>
      <c r="C4" s="87"/>
      <c r="D4" s="87"/>
      <c r="E4" s="87"/>
      <c r="F4" s="87"/>
      <c r="G4" s="87"/>
      <c r="H4" s="87"/>
      <c r="I4" s="87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ht="18.75" customHeight="1">
      <c r="A5" s="86">
        <v>2</v>
      </c>
      <c r="B5" s="169" t="s">
        <v>2</v>
      </c>
      <c r="C5" s="90"/>
      <c r="D5" s="90"/>
      <c r="E5" s="90"/>
      <c r="F5" s="90"/>
      <c r="G5" s="90"/>
      <c r="H5" s="90"/>
      <c r="I5" s="87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</row>
    <row r="6" spans="1:24" ht="18.75" customHeight="1">
      <c r="A6" s="86">
        <v>3</v>
      </c>
      <c r="B6" s="169" t="s">
        <v>3</v>
      </c>
      <c r="C6" s="87"/>
      <c r="D6" s="87"/>
      <c r="E6" s="87"/>
      <c r="F6" s="87"/>
      <c r="G6" s="87"/>
      <c r="H6" s="87"/>
      <c r="I6" s="87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7" spans="1:24" ht="18.75" customHeight="1">
      <c r="A7" s="86">
        <v>4</v>
      </c>
      <c r="B7" s="169" t="s">
        <v>4</v>
      </c>
      <c r="C7" s="87"/>
      <c r="D7" s="87"/>
      <c r="E7" s="87"/>
      <c r="F7" s="87"/>
      <c r="G7" s="87"/>
      <c r="H7" s="87"/>
      <c r="I7" s="87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</row>
    <row r="8" spans="1:24" ht="19.5">
      <c r="A8" s="170">
        <v>5</v>
      </c>
      <c r="B8" s="171" t="s">
        <v>5</v>
      </c>
      <c r="C8" s="38"/>
      <c r="D8" s="38"/>
      <c r="E8" s="38"/>
      <c r="F8" s="38"/>
      <c r="G8" s="38"/>
      <c r="H8" s="38"/>
      <c r="I8" s="87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1:24" ht="19.5">
      <c r="A9" s="170">
        <v>6</v>
      </c>
      <c r="B9" s="171" t="s">
        <v>131</v>
      </c>
      <c r="C9" s="38"/>
      <c r="D9" s="38"/>
      <c r="E9" s="38"/>
      <c r="F9" s="38"/>
      <c r="G9" s="38"/>
      <c r="H9" s="38"/>
      <c r="I9" s="87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ht="19.5">
      <c r="A10" s="170">
        <v>7</v>
      </c>
      <c r="B10" s="171" t="s">
        <v>132</v>
      </c>
      <c r="C10" s="38"/>
      <c r="D10" s="38"/>
      <c r="E10" s="38"/>
      <c r="F10" s="38"/>
      <c r="G10" s="38"/>
      <c r="H10" s="38"/>
      <c r="I10" s="87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ht="19.5" customHeight="1">
      <c r="A11" s="170">
        <f>1+A10</f>
        <v>8</v>
      </c>
      <c r="B11" s="171" t="s">
        <v>6</v>
      </c>
      <c r="C11" s="38"/>
      <c r="D11" s="38"/>
      <c r="E11" s="38"/>
      <c r="F11" s="38"/>
      <c r="G11" s="38"/>
      <c r="H11" s="38"/>
      <c r="I11" s="87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</row>
    <row r="12" spans="1:24" ht="20.25" customHeight="1">
      <c r="A12" s="170">
        <f aca="true" t="shared" si="0" ref="A12:A75">1+A11</f>
        <v>9</v>
      </c>
      <c r="B12" s="171" t="s">
        <v>7</v>
      </c>
      <c r="C12" s="38"/>
      <c r="D12" s="38"/>
      <c r="E12" s="38"/>
      <c r="F12" s="38"/>
      <c r="G12" s="38"/>
      <c r="H12" s="38"/>
      <c r="I12" s="8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ht="28.5" customHeight="1">
      <c r="A13" s="170">
        <f t="shared" si="0"/>
        <v>10</v>
      </c>
      <c r="B13" s="172" t="s">
        <v>111</v>
      </c>
      <c r="C13" s="38"/>
      <c r="D13" s="38"/>
      <c r="E13" s="38"/>
      <c r="F13" s="38"/>
      <c r="G13" s="38"/>
      <c r="H13" s="38"/>
      <c r="I13" s="8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ht="33" customHeight="1">
      <c r="A14" s="170">
        <f t="shared" si="0"/>
        <v>11</v>
      </c>
      <c r="B14" s="172" t="s">
        <v>114</v>
      </c>
      <c r="C14" s="38"/>
      <c r="D14" s="38"/>
      <c r="E14" s="38"/>
      <c r="F14" s="38"/>
      <c r="G14" s="38"/>
      <c r="H14" s="38"/>
      <c r="I14" s="87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ht="34.5" customHeight="1">
      <c r="A15" s="170">
        <f t="shared" si="0"/>
        <v>12</v>
      </c>
      <c r="B15" s="172" t="s">
        <v>8</v>
      </c>
      <c r="C15" s="38"/>
      <c r="D15" s="38"/>
      <c r="E15" s="38"/>
      <c r="F15" s="38"/>
      <c r="G15" s="38"/>
      <c r="H15" s="38"/>
      <c r="I15" s="8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ht="24.75" customHeight="1">
      <c r="A16" s="170">
        <f t="shared" si="0"/>
        <v>13</v>
      </c>
      <c r="B16" s="172" t="s">
        <v>115</v>
      </c>
      <c r="C16" s="38"/>
      <c r="D16" s="38"/>
      <c r="E16" s="38"/>
      <c r="F16" s="38"/>
      <c r="G16" s="38"/>
      <c r="H16" s="38"/>
      <c r="I16" s="87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4" ht="38.25" customHeight="1">
      <c r="A17" s="170">
        <f t="shared" si="0"/>
        <v>14</v>
      </c>
      <c r="B17" s="173" t="s">
        <v>187</v>
      </c>
      <c r="C17" s="38"/>
      <c r="D17" s="38"/>
      <c r="E17" s="38"/>
      <c r="F17" s="38"/>
      <c r="G17" s="38"/>
      <c r="H17" s="38"/>
      <c r="I17" s="87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</row>
    <row r="18" spans="1:24" ht="34.5" customHeight="1">
      <c r="A18" s="170">
        <f t="shared" si="0"/>
        <v>15</v>
      </c>
      <c r="B18" s="172" t="s">
        <v>9</v>
      </c>
      <c r="C18" s="38"/>
      <c r="D18" s="38"/>
      <c r="E18" s="38"/>
      <c r="F18" s="38"/>
      <c r="G18" s="38"/>
      <c r="H18" s="38"/>
      <c r="I18" s="87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</row>
    <row r="19" spans="1:24" ht="24.75" customHeight="1">
      <c r="A19" s="170">
        <f t="shared" si="0"/>
        <v>16</v>
      </c>
      <c r="B19" s="172" t="s">
        <v>10</v>
      </c>
      <c r="C19" s="38"/>
      <c r="D19" s="38"/>
      <c r="E19" s="38"/>
      <c r="F19" s="38"/>
      <c r="G19" s="38"/>
      <c r="H19" s="38"/>
      <c r="I19" s="8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</row>
    <row r="20" spans="1:24" ht="22.5" customHeight="1">
      <c r="A20" s="170">
        <f t="shared" si="0"/>
        <v>17</v>
      </c>
      <c r="B20" s="172" t="s">
        <v>133</v>
      </c>
      <c r="C20" s="38"/>
      <c r="D20" s="38"/>
      <c r="E20" s="38"/>
      <c r="F20" s="38"/>
      <c r="G20" s="38"/>
      <c r="H20" s="38"/>
      <c r="I20" s="87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</row>
    <row r="21" spans="1:24" ht="19.5">
      <c r="A21" s="170">
        <f t="shared" si="0"/>
        <v>18</v>
      </c>
      <c r="B21" s="172" t="s">
        <v>11</v>
      </c>
      <c r="C21" s="38"/>
      <c r="D21" s="38"/>
      <c r="E21" s="38"/>
      <c r="F21" s="38"/>
      <c r="G21" s="38"/>
      <c r="H21" s="38"/>
      <c r="I21" s="87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24" ht="19.5">
      <c r="A22" s="170">
        <f t="shared" si="0"/>
        <v>19</v>
      </c>
      <c r="B22" s="172" t="s">
        <v>12</v>
      </c>
      <c r="C22" s="38"/>
      <c r="D22" s="38"/>
      <c r="E22" s="38"/>
      <c r="F22" s="38"/>
      <c r="G22" s="38"/>
      <c r="H22" s="38"/>
      <c r="I22" s="87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24" ht="39" customHeight="1">
      <c r="A23" s="170">
        <f t="shared" si="0"/>
        <v>20</v>
      </c>
      <c r="B23" s="172" t="s">
        <v>116</v>
      </c>
      <c r="C23" s="38"/>
      <c r="D23" s="38"/>
      <c r="E23" s="38"/>
      <c r="F23" s="38"/>
      <c r="G23" s="38"/>
      <c r="H23" s="38"/>
      <c r="I23" s="8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24" ht="51" customHeight="1">
      <c r="A24" s="170">
        <f t="shared" si="0"/>
        <v>21</v>
      </c>
      <c r="B24" s="172" t="s">
        <v>130</v>
      </c>
      <c r="C24" s="38"/>
      <c r="D24" s="38"/>
      <c r="E24" s="38"/>
      <c r="F24" s="38"/>
      <c r="G24" s="38"/>
      <c r="H24" s="38"/>
      <c r="I24" s="8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1:24" ht="23.25" customHeight="1">
      <c r="A25" s="170">
        <f t="shared" si="0"/>
        <v>22</v>
      </c>
      <c r="B25" s="172" t="s">
        <v>134</v>
      </c>
      <c r="C25" s="38"/>
      <c r="D25" s="38"/>
      <c r="E25" s="38"/>
      <c r="F25" s="38"/>
      <c r="G25" s="38"/>
      <c r="H25" s="38"/>
      <c r="I25" s="87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</row>
    <row r="26" spans="1:24" ht="24" customHeight="1">
      <c r="A26" s="170">
        <f t="shared" si="0"/>
        <v>23</v>
      </c>
      <c r="B26" s="172" t="s">
        <v>13</v>
      </c>
      <c r="C26" s="38"/>
      <c r="D26" s="38"/>
      <c r="E26" s="38"/>
      <c r="F26" s="38"/>
      <c r="G26" s="38"/>
      <c r="H26" s="38"/>
      <c r="I26" s="8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</row>
    <row r="27" spans="1:24" ht="22.5" customHeight="1">
      <c r="A27" s="170">
        <f t="shared" si="0"/>
        <v>24</v>
      </c>
      <c r="B27" s="172" t="s">
        <v>143</v>
      </c>
      <c r="C27" s="38"/>
      <c r="D27" s="38"/>
      <c r="E27" s="38"/>
      <c r="F27" s="38"/>
      <c r="G27" s="38"/>
      <c r="H27" s="38"/>
      <c r="I27" s="87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</row>
    <row r="28" spans="1:24" ht="21.75" customHeight="1">
      <c r="A28" s="170">
        <f t="shared" si="0"/>
        <v>25</v>
      </c>
      <c r="B28" s="172" t="s">
        <v>14</v>
      </c>
      <c r="C28" s="38"/>
      <c r="D28" s="38"/>
      <c r="E28" s="38"/>
      <c r="F28" s="38"/>
      <c r="G28" s="38"/>
      <c r="H28" s="38"/>
      <c r="I28" s="87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</row>
    <row r="29" spans="1:24" ht="22.5" customHeight="1">
      <c r="A29" s="170">
        <f t="shared" si="0"/>
        <v>26</v>
      </c>
      <c r="B29" s="172" t="s">
        <v>15</v>
      </c>
      <c r="C29" s="38"/>
      <c r="D29" s="38"/>
      <c r="E29" s="38"/>
      <c r="F29" s="38"/>
      <c r="G29" s="38"/>
      <c r="H29" s="38"/>
      <c r="I29" s="87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</row>
    <row r="30" spans="1:24" ht="21.75" customHeight="1">
      <c r="A30" s="170">
        <f t="shared" si="0"/>
        <v>27</v>
      </c>
      <c r="B30" s="172" t="s">
        <v>16</v>
      </c>
      <c r="C30" s="38"/>
      <c r="D30" s="38"/>
      <c r="E30" s="38"/>
      <c r="F30" s="38"/>
      <c r="G30" s="38"/>
      <c r="H30" s="38"/>
      <c r="I30" s="87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1:24" ht="21.75" customHeight="1">
      <c r="A31" s="170">
        <f t="shared" si="0"/>
        <v>28</v>
      </c>
      <c r="B31" s="172" t="s">
        <v>17</v>
      </c>
      <c r="C31" s="38"/>
      <c r="D31" s="38"/>
      <c r="E31" s="38"/>
      <c r="F31" s="38"/>
      <c r="G31" s="38"/>
      <c r="H31" s="38"/>
      <c r="I31" s="87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</row>
    <row r="32" spans="1:24" ht="22.5" customHeight="1">
      <c r="A32" s="170">
        <f t="shared" si="0"/>
        <v>29</v>
      </c>
      <c r="B32" s="172" t="s">
        <v>18</v>
      </c>
      <c r="C32" s="38"/>
      <c r="D32" s="38"/>
      <c r="E32" s="38"/>
      <c r="F32" s="38"/>
      <c r="G32" s="38"/>
      <c r="H32" s="38"/>
      <c r="I32" s="87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ht="21.75" customHeight="1">
      <c r="A33" s="170">
        <f t="shared" si="0"/>
        <v>30</v>
      </c>
      <c r="B33" s="172" t="s">
        <v>19</v>
      </c>
      <c r="C33" s="38"/>
      <c r="D33" s="38"/>
      <c r="E33" s="38"/>
      <c r="F33" s="38"/>
      <c r="G33" s="38"/>
      <c r="H33" s="38"/>
      <c r="I33" s="87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  <row r="34" spans="1:24" ht="22.5" customHeight="1">
      <c r="A34" s="170">
        <f t="shared" si="0"/>
        <v>31</v>
      </c>
      <c r="B34" s="172" t="s">
        <v>20</v>
      </c>
      <c r="C34" s="38"/>
      <c r="D34" s="38"/>
      <c r="E34" s="38"/>
      <c r="F34" s="38"/>
      <c r="G34" s="38"/>
      <c r="H34" s="38"/>
      <c r="I34" s="87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</row>
    <row r="35" spans="1:24" ht="21.75" customHeight="1">
      <c r="A35" s="170">
        <f t="shared" si="0"/>
        <v>32</v>
      </c>
      <c r="B35" s="172" t="s">
        <v>21</v>
      </c>
      <c r="C35" s="38"/>
      <c r="D35" s="38"/>
      <c r="E35" s="38"/>
      <c r="F35" s="38"/>
      <c r="G35" s="38"/>
      <c r="H35" s="38"/>
      <c r="I35" s="87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</row>
    <row r="36" spans="1:24" ht="22.5" customHeight="1">
      <c r="A36" s="170">
        <f t="shared" si="0"/>
        <v>33</v>
      </c>
      <c r="B36" s="172" t="s">
        <v>144</v>
      </c>
      <c r="C36" s="38"/>
      <c r="D36" s="38"/>
      <c r="E36" s="38"/>
      <c r="F36" s="38"/>
      <c r="G36" s="38"/>
      <c r="H36" s="38"/>
      <c r="I36" s="87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</row>
    <row r="37" spans="1:24" ht="20.25" customHeight="1">
      <c r="A37" s="170">
        <f t="shared" si="0"/>
        <v>34</v>
      </c>
      <c r="B37" s="172" t="s">
        <v>117</v>
      </c>
      <c r="C37" s="38"/>
      <c r="D37" s="38"/>
      <c r="E37" s="38"/>
      <c r="F37" s="38"/>
      <c r="G37" s="38"/>
      <c r="H37" s="38"/>
      <c r="I37" s="8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24" ht="22.5" customHeight="1">
      <c r="A38" s="170">
        <f t="shared" si="0"/>
        <v>35</v>
      </c>
      <c r="B38" s="172" t="s">
        <v>188</v>
      </c>
      <c r="C38" s="38"/>
      <c r="D38" s="38"/>
      <c r="E38" s="38"/>
      <c r="F38" s="38"/>
      <c r="G38" s="38"/>
      <c r="H38" s="38"/>
      <c r="I38" s="87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</row>
    <row r="39" spans="1:24" ht="23.25" customHeight="1">
      <c r="A39" s="170">
        <f t="shared" si="0"/>
        <v>36</v>
      </c>
      <c r="B39" s="172" t="s">
        <v>169</v>
      </c>
      <c r="C39" s="38"/>
      <c r="D39" s="38"/>
      <c r="E39" s="38"/>
      <c r="F39" s="38"/>
      <c r="G39" s="38"/>
      <c r="H39" s="38"/>
      <c r="I39" s="87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24" ht="27" customHeight="1">
      <c r="A40" s="170">
        <f t="shared" si="0"/>
        <v>37</v>
      </c>
      <c r="B40" s="172" t="s">
        <v>145</v>
      </c>
      <c r="C40" s="38"/>
      <c r="D40" s="38"/>
      <c r="E40" s="38"/>
      <c r="F40" s="38"/>
      <c r="G40" s="38"/>
      <c r="H40" s="32"/>
      <c r="I40" s="87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</row>
    <row r="41" spans="1:24" ht="26.25" customHeight="1">
      <c r="A41" s="170">
        <f t="shared" si="0"/>
        <v>38</v>
      </c>
      <c r="B41" s="172" t="s">
        <v>22</v>
      </c>
      <c r="C41" s="38"/>
      <c r="D41" s="38"/>
      <c r="E41" s="38"/>
      <c r="F41" s="38"/>
      <c r="G41" s="38"/>
      <c r="H41" s="38"/>
      <c r="I41" s="87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</row>
    <row r="42" spans="1:24" ht="27.75" customHeight="1">
      <c r="A42" s="170">
        <f t="shared" si="0"/>
        <v>39</v>
      </c>
      <c r="B42" s="172" t="s">
        <v>23</v>
      </c>
      <c r="C42" s="38"/>
      <c r="D42" s="38"/>
      <c r="E42" s="38"/>
      <c r="F42" s="38"/>
      <c r="G42" s="38"/>
      <c r="H42" s="38"/>
      <c r="I42" s="87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  <row r="43" spans="1:24" ht="24" customHeight="1">
      <c r="A43" s="170">
        <f t="shared" si="0"/>
        <v>40</v>
      </c>
      <c r="B43" s="172" t="s">
        <v>24</v>
      </c>
      <c r="C43" s="38"/>
      <c r="D43" s="38"/>
      <c r="E43" s="38"/>
      <c r="F43" s="38"/>
      <c r="G43" s="38"/>
      <c r="H43" s="38"/>
      <c r="I43" s="87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</row>
    <row r="44" spans="1:24" ht="31.5" customHeight="1">
      <c r="A44" s="170">
        <f t="shared" si="0"/>
        <v>41</v>
      </c>
      <c r="B44" s="172" t="s">
        <v>98</v>
      </c>
      <c r="C44" s="38"/>
      <c r="D44" s="38"/>
      <c r="E44" s="38"/>
      <c r="F44" s="38"/>
      <c r="G44" s="38"/>
      <c r="H44" s="38"/>
      <c r="I44" s="87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</row>
    <row r="45" spans="1:24" ht="33.75" customHeight="1">
      <c r="A45" s="170">
        <f t="shared" si="0"/>
        <v>42</v>
      </c>
      <c r="B45" s="172" t="s">
        <v>99</v>
      </c>
      <c r="C45" s="38"/>
      <c r="D45" s="38"/>
      <c r="E45" s="38"/>
      <c r="F45" s="38"/>
      <c r="G45" s="38"/>
      <c r="H45" s="38"/>
      <c r="I45" s="87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</row>
    <row r="46" spans="1:24" ht="22.5" customHeight="1">
      <c r="A46" s="170">
        <f t="shared" si="0"/>
        <v>43</v>
      </c>
      <c r="B46" s="172" t="s">
        <v>25</v>
      </c>
      <c r="C46" s="38"/>
      <c r="D46" s="38"/>
      <c r="E46" s="38"/>
      <c r="F46" s="38"/>
      <c r="G46" s="38"/>
      <c r="H46" s="38"/>
      <c r="I46" s="87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ht="37.5" customHeight="1">
      <c r="A47" s="170">
        <f t="shared" si="0"/>
        <v>44</v>
      </c>
      <c r="B47" s="172" t="s">
        <v>26</v>
      </c>
      <c r="C47" s="38"/>
      <c r="D47" s="38"/>
      <c r="E47" s="38"/>
      <c r="F47" s="38"/>
      <c r="G47" s="38"/>
      <c r="H47" s="38"/>
      <c r="I47" s="87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1:24" ht="53.25" customHeight="1">
      <c r="A48" s="170">
        <f t="shared" si="0"/>
        <v>45</v>
      </c>
      <c r="B48" s="172" t="s">
        <v>100</v>
      </c>
      <c r="C48" s="38"/>
      <c r="D48" s="38"/>
      <c r="E48" s="38"/>
      <c r="F48" s="38"/>
      <c r="G48" s="38"/>
      <c r="H48" s="38"/>
      <c r="I48" s="87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1:24" ht="36.75" customHeight="1">
      <c r="A49" s="170">
        <f t="shared" si="0"/>
        <v>46</v>
      </c>
      <c r="B49" s="172" t="s">
        <v>146</v>
      </c>
      <c r="C49" s="38"/>
      <c r="D49" s="38"/>
      <c r="E49" s="38"/>
      <c r="F49" s="38"/>
      <c r="G49" s="38"/>
      <c r="H49" s="38"/>
      <c r="I49" s="87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</row>
    <row r="50" spans="1:24" ht="34.5" customHeight="1">
      <c r="A50" s="170">
        <f t="shared" si="0"/>
        <v>47</v>
      </c>
      <c r="B50" s="172" t="s">
        <v>182</v>
      </c>
      <c r="C50" s="38"/>
      <c r="D50" s="38"/>
      <c r="E50" s="38"/>
      <c r="F50" s="38"/>
      <c r="G50" s="38"/>
      <c r="H50" s="38"/>
      <c r="I50" s="87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</row>
    <row r="51" spans="1:24" ht="33" customHeight="1">
      <c r="A51" s="170">
        <f t="shared" si="0"/>
        <v>48</v>
      </c>
      <c r="B51" s="172" t="s">
        <v>101</v>
      </c>
      <c r="C51" s="38"/>
      <c r="D51" s="38"/>
      <c r="E51" s="38"/>
      <c r="F51" s="38"/>
      <c r="G51" s="38"/>
      <c r="H51" s="38"/>
      <c r="I51" s="87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</row>
    <row r="52" spans="1:24" ht="33.75" customHeight="1">
      <c r="A52" s="170">
        <f t="shared" si="0"/>
        <v>49</v>
      </c>
      <c r="B52" s="172" t="s">
        <v>122</v>
      </c>
      <c r="C52" s="38"/>
      <c r="D52" s="38"/>
      <c r="E52" s="38"/>
      <c r="F52" s="38"/>
      <c r="G52" s="38"/>
      <c r="H52" s="38"/>
      <c r="I52" s="87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</row>
    <row r="53" spans="1:24" ht="22.5" customHeight="1">
      <c r="A53" s="170">
        <f t="shared" si="0"/>
        <v>50</v>
      </c>
      <c r="B53" s="172" t="s">
        <v>124</v>
      </c>
      <c r="C53" s="38"/>
      <c r="D53" s="38"/>
      <c r="E53" s="38"/>
      <c r="F53" s="38"/>
      <c r="G53" s="38"/>
      <c r="H53" s="38"/>
      <c r="I53" s="87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</row>
    <row r="54" spans="1:24" ht="36.75" customHeight="1">
      <c r="A54" s="170">
        <f t="shared" si="0"/>
        <v>51</v>
      </c>
      <c r="B54" s="172" t="s">
        <v>123</v>
      </c>
      <c r="C54" s="38"/>
      <c r="D54" s="38"/>
      <c r="E54" s="38"/>
      <c r="F54" s="38"/>
      <c r="G54" s="38"/>
      <c r="H54" s="38"/>
      <c r="I54" s="87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</row>
    <row r="55" spans="1:24" ht="34.5" customHeight="1">
      <c r="A55" s="170">
        <f t="shared" si="0"/>
        <v>52</v>
      </c>
      <c r="B55" s="172" t="s">
        <v>183</v>
      </c>
      <c r="C55" s="38"/>
      <c r="D55" s="38"/>
      <c r="E55" s="38"/>
      <c r="F55" s="38"/>
      <c r="G55" s="38"/>
      <c r="H55" s="38"/>
      <c r="I55" s="87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</row>
    <row r="56" spans="1:24" ht="22.5" customHeight="1">
      <c r="A56" s="170">
        <f t="shared" si="0"/>
        <v>53</v>
      </c>
      <c r="B56" s="172" t="s">
        <v>125</v>
      </c>
      <c r="C56" s="38"/>
      <c r="D56" s="38"/>
      <c r="E56" s="38"/>
      <c r="F56" s="38"/>
      <c r="G56" s="38"/>
      <c r="H56" s="38"/>
      <c r="I56" s="87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</row>
    <row r="57" spans="1:24" ht="27" customHeight="1">
      <c r="A57" s="170">
        <f t="shared" si="0"/>
        <v>54</v>
      </c>
      <c r="B57" s="172" t="s">
        <v>148</v>
      </c>
      <c r="C57" s="38"/>
      <c r="D57" s="38"/>
      <c r="E57" s="38"/>
      <c r="F57" s="38"/>
      <c r="G57" s="38"/>
      <c r="H57" s="38"/>
      <c r="I57" s="87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</row>
    <row r="58" spans="1:24" ht="39.75" customHeight="1">
      <c r="A58" s="170">
        <f t="shared" si="0"/>
        <v>55</v>
      </c>
      <c r="B58" s="179" t="s">
        <v>149</v>
      </c>
      <c r="C58" s="38"/>
      <c r="D58" s="38"/>
      <c r="E58" s="38"/>
      <c r="F58" s="38"/>
      <c r="G58" s="38"/>
      <c r="H58" s="38"/>
      <c r="I58" s="87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</row>
    <row r="59" spans="1:24" ht="38.25" customHeight="1">
      <c r="A59" s="170">
        <f t="shared" si="0"/>
        <v>56</v>
      </c>
      <c r="B59" s="172" t="s">
        <v>93</v>
      </c>
      <c r="C59" s="38"/>
      <c r="D59" s="38"/>
      <c r="E59" s="38"/>
      <c r="F59" s="38"/>
      <c r="G59" s="38"/>
      <c r="H59" s="38"/>
      <c r="I59" s="87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1:24" ht="35.25" customHeight="1">
      <c r="A60" s="170">
        <f t="shared" si="0"/>
        <v>57</v>
      </c>
      <c r="B60" s="172" t="s">
        <v>127</v>
      </c>
      <c r="C60" s="38"/>
      <c r="D60" s="38"/>
      <c r="E60" s="38"/>
      <c r="F60" s="38"/>
      <c r="G60" s="38"/>
      <c r="H60" s="38"/>
      <c r="I60" s="87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</row>
    <row r="61" spans="1:24" ht="24" customHeight="1">
      <c r="A61" s="170">
        <f t="shared" si="0"/>
        <v>58</v>
      </c>
      <c r="B61" s="172" t="s">
        <v>27</v>
      </c>
      <c r="C61" s="38"/>
      <c r="D61" s="38"/>
      <c r="E61" s="38"/>
      <c r="F61" s="38"/>
      <c r="G61" s="38"/>
      <c r="H61" s="38"/>
      <c r="I61" s="87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</row>
    <row r="62" spans="1:24" ht="23.25" customHeight="1">
      <c r="A62" s="170">
        <f t="shared" si="0"/>
        <v>59</v>
      </c>
      <c r="B62" s="172" t="s">
        <v>129</v>
      </c>
      <c r="C62" s="38"/>
      <c r="D62" s="38"/>
      <c r="E62" s="38"/>
      <c r="F62" s="38"/>
      <c r="G62" s="38"/>
      <c r="H62" s="38"/>
      <c r="I62" s="87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</row>
    <row r="63" spans="1:24" ht="24.75" customHeight="1">
      <c r="A63" s="170">
        <f t="shared" si="0"/>
        <v>60</v>
      </c>
      <c r="B63" s="172" t="s">
        <v>97</v>
      </c>
      <c r="C63" s="38"/>
      <c r="D63" s="38"/>
      <c r="E63" s="38"/>
      <c r="F63" s="38"/>
      <c r="G63" s="38"/>
      <c r="H63" s="38"/>
      <c r="I63" s="87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</row>
    <row r="64" spans="1:24" ht="26.25" customHeight="1">
      <c r="A64" s="170">
        <f t="shared" si="0"/>
        <v>61</v>
      </c>
      <c r="B64" s="172" t="s">
        <v>81</v>
      </c>
      <c r="C64" s="38"/>
      <c r="D64" s="38"/>
      <c r="E64" s="38"/>
      <c r="F64" s="38"/>
      <c r="G64" s="38"/>
      <c r="H64" s="38"/>
      <c r="I64" s="87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</row>
    <row r="65" spans="1:24" ht="24.75" customHeight="1">
      <c r="A65" s="174">
        <f t="shared" si="0"/>
        <v>62</v>
      </c>
      <c r="B65" s="172" t="s">
        <v>96</v>
      </c>
      <c r="C65" s="82"/>
      <c r="D65" s="38"/>
      <c r="E65" s="38"/>
      <c r="F65" s="38"/>
      <c r="G65" s="38"/>
      <c r="H65" s="38"/>
      <c r="I65" s="87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</row>
    <row r="66" spans="1:24" ht="24" customHeight="1">
      <c r="A66" s="174">
        <f t="shared" si="0"/>
        <v>63</v>
      </c>
      <c r="B66" s="172" t="s">
        <v>95</v>
      </c>
      <c r="C66" s="82"/>
      <c r="D66" s="38"/>
      <c r="E66" s="38"/>
      <c r="F66" s="38"/>
      <c r="G66" s="38"/>
      <c r="H66" s="38"/>
      <c r="I66" s="87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</row>
    <row r="67" spans="1:24" ht="24" customHeight="1">
      <c r="A67" s="174">
        <f t="shared" si="0"/>
        <v>64</v>
      </c>
      <c r="B67" s="172" t="s">
        <v>61</v>
      </c>
      <c r="C67" s="82"/>
      <c r="D67" s="38"/>
      <c r="E67" s="38"/>
      <c r="F67" s="38"/>
      <c r="G67" s="38"/>
      <c r="H67" s="38"/>
      <c r="I67" s="87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</row>
    <row r="68" spans="1:24" ht="24.75" customHeight="1">
      <c r="A68" s="174">
        <f t="shared" si="0"/>
        <v>65</v>
      </c>
      <c r="B68" s="172" t="s">
        <v>189</v>
      </c>
      <c r="C68" s="82"/>
      <c r="D68" s="38"/>
      <c r="E68" s="38"/>
      <c r="F68" s="38"/>
      <c r="G68" s="38"/>
      <c r="H68" s="38"/>
      <c r="I68" s="87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</row>
    <row r="69" spans="1:24" ht="24.75" customHeight="1">
      <c r="A69" s="174">
        <f t="shared" si="0"/>
        <v>66</v>
      </c>
      <c r="B69" s="172" t="s">
        <v>69</v>
      </c>
      <c r="C69" s="82"/>
      <c r="D69" s="38"/>
      <c r="E69" s="38"/>
      <c r="F69" s="38"/>
      <c r="G69" s="38"/>
      <c r="H69" s="38"/>
      <c r="I69" s="87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</row>
    <row r="70" spans="1:24" ht="23.25" customHeight="1">
      <c r="A70" s="174">
        <f t="shared" si="0"/>
        <v>67</v>
      </c>
      <c r="B70" s="172" t="s">
        <v>168</v>
      </c>
      <c r="C70" s="82"/>
      <c r="D70" s="38"/>
      <c r="E70" s="38"/>
      <c r="F70" s="38"/>
      <c r="G70" s="38"/>
      <c r="H70" s="38"/>
      <c r="I70" s="87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</row>
    <row r="71" spans="1:24" ht="23.25" customHeight="1">
      <c r="A71" s="170">
        <f t="shared" si="0"/>
        <v>68</v>
      </c>
      <c r="B71" s="175" t="s">
        <v>63</v>
      </c>
      <c r="C71" s="82"/>
      <c r="D71" s="38"/>
      <c r="E71" s="38"/>
      <c r="F71" s="38"/>
      <c r="G71" s="38"/>
      <c r="H71" s="38"/>
      <c r="I71" s="87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</row>
    <row r="72" spans="1:24" ht="23.25" customHeight="1">
      <c r="A72" s="170">
        <f t="shared" si="0"/>
        <v>69</v>
      </c>
      <c r="B72" s="175" t="s">
        <v>64</v>
      </c>
      <c r="C72" s="82"/>
      <c r="D72" s="38"/>
      <c r="E72" s="38"/>
      <c r="F72" s="38"/>
      <c r="G72" s="38"/>
      <c r="H72" s="38"/>
      <c r="I72" s="87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</row>
    <row r="73" spans="1:24" ht="24" customHeight="1">
      <c r="A73" s="170">
        <f t="shared" si="0"/>
        <v>70</v>
      </c>
      <c r="B73" s="175" t="s">
        <v>65</v>
      </c>
      <c r="C73" s="82"/>
      <c r="D73" s="38"/>
      <c r="E73" s="38"/>
      <c r="F73" s="38"/>
      <c r="G73" s="38"/>
      <c r="H73" s="38"/>
      <c r="I73" s="87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</row>
    <row r="74" spans="1:24" ht="24" customHeight="1">
      <c r="A74" s="170">
        <f t="shared" si="0"/>
        <v>71</v>
      </c>
      <c r="B74" s="175" t="s">
        <v>67</v>
      </c>
      <c r="C74" s="82"/>
      <c r="D74" s="38"/>
      <c r="E74" s="38"/>
      <c r="F74" s="38"/>
      <c r="G74" s="38"/>
      <c r="H74" s="38"/>
      <c r="I74" s="87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</row>
    <row r="75" spans="1:24" ht="22.5" customHeight="1">
      <c r="A75" s="170">
        <f t="shared" si="0"/>
        <v>72</v>
      </c>
      <c r="B75" s="175" t="s">
        <v>66</v>
      </c>
      <c r="C75" s="82"/>
      <c r="D75" s="38"/>
      <c r="E75" s="38"/>
      <c r="F75" s="38"/>
      <c r="G75" s="38"/>
      <c r="H75" s="38"/>
      <c r="I75" s="87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ht="24.75" customHeight="1">
      <c r="A76" s="170">
        <f aca="true" t="shared" si="1" ref="A76:A85">1+A75</f>
        <v>73</v>
      </c>
      <c r="B76" s="175" t="s">
        <v>68</v>
      </c>
      <c r="C76" s="82"/>
      <c r="D76" s="38"/>
      <c r="E76" s="38"/>
      <c r="F76" s="38"/>
      <c r="G76" s="38"/>
      <c r="H76" s="38"/>
      <c r="I76" s="87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1:24" ht="24" customHeight="1">
      <c r="A77" s="170">
        <f t="shared" si="1"/>
        <v>74</v>
      </c>
      <c r="B77" s="175" t="s">
        <v>94</v>
      </c>
      <c r="C77" s="82"/>
      <c r="D77" s="38"/>
      <c r="E77" s="38"/>
      <c r="F77" s="38"/>
      <c r="G77" s="38"/>
      <c r="H77" s="38"/>
      <c r="I77" s="87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1:24" ht="23.25" customHeight="1">
      <c r="A78" s="170">
        <f t="shared" si="1"/>
        <v>75</v>
      </c>
      <c r="B78" s="175" t="s">
        <v>70</v>
      </c>
      <c r="C78" s="82"/>
      <c r="D78" s="38"/>
      <c r="E78" s="38"/>
      <c r="F78" s="38"/>
      <c r="G78" s="38"/>
      <c r="H78" s="38"/>
      <c r="I78" s="87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1:24" ht="24.75" customHeight="1">
      <c r="A79" s="170">
        <f t="shared" si="1"/>
        <v>76</v>
      </c>
      <c r="B79" s="175" t="s">
        <v>71</v>
      </c>
      <c r="C79" s="82"/>
      <c r="D79" s="38"/>
      <c r="E79" s="38"/>
      <c r="F79" s="38"/>
      <c r="G79" s="38"/>
      <c r="H79" s="38"/>
      <c r="I79" s="87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1:24" ht="24" customHeight="1">
      <c r="A80" s="170">
        <f t="shared" si="1"/>
        <v>77</v>
      </c>
      <c r="B80" s="172" t="s">
        <v>164</v>
      </c>
      <c r="C80" s="82"/>
      <c r="D80" s="38"/>
      <c r="E80" s="38"/>
      <c r="F80" s="38"/>
      <c r="G80" s="38"/>
      <c r="H80" s="38"/>
      <c r="I80" s="87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1:24" ht="23.25" customHeight="1">
      <c r="A81" s="170">
        <f t="shared" si="1"/>
        <v>78</v>
      </c>
      <c r="B81" s="172" t="s">
        <v>165</v>
      </c>
      <c r="C81" s="82"/>
      <c r="D81" s="38"/>
      <c r="E81" s="38"/>
      <c r="F81" s="38"/>
      <c r="G81" s="38"/>
      <c r="H81" s="38"/>
      <c r="I81" s="87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1:24" ht="24" customHeight="1">
      <c r="A82" s="170">
        <f>1+A81</f>
        <v>79</v>
      </c>
      <c r="B82" s="172" t="s">
        <v>166</v>
      </c>
      <c r="C82" s="82"/>
      <c r="D82" s="38"/>
      <c r="E82" s="38"/>
      <c r="F82" s="38"/>
      <c r="G82" s="38"/>
      <c r="H82" s="38"/>
      <c r="I82" s="87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1:24" ht="22.5" customHeight="1">
      <c r="A83" s="170">
        <f t="shared" si="1"/>
        <v>80</v>
      </c>
      <c r="B83" s="172" t="s">
        <v>167</v>
      </c>
      <c r="C83" s="82"/>
      <c r="D83" s="38"/>
      <c r="E83" s="38"/>
      <c r="F83" s="38"/>
      <c r="G83" s="38"/>
      <c r="H83" s="38"/>
      <c r="I83" s="87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1:24" ht="24" customHeight="1">
      <c r="A84" s="170">
        <f t="shared" si="1"/>
        <v>81</v>
      </c>
      <c r="B84" s="175" t="s">
        <v>72</v>
      </c>
      <c r="C84" s="82"/>
      <c r="D84" s="38"/>
      <c r="E84" s="38"/>
      <c r="F84" s="38"/>
      <c r="G84" s="38"/>
      <c r="H84" s="38"/>
      <c r="I84" s="87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1:24" ht="26.25" customHeight="1">
      <c r="A85" s="170">
        <f t="shared" si="1"/>
        <v>82</v>
      </c>
      <c r="B85" s="175" t="s">
        <v>73</v>
      </c>
      <c r="C85" s="82"/>
      <c r="D85" s="38"/>
      <c r="E85" s="38"/>
      <c r="F85" s="38"/>
      <c r="G85" s="38"/>
      <c r="H85" s="38"/>
      <c r="I85" s="92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ht="16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</sheetData>
  <sheetProtection/>
  <protectedRanges>
    <protectedRange sqref="C85:H85" name="範圍1_1"/>
    <protectedRange sqref="C40:G40 C4:H39 C41:H84" name="範圍1_1_1"/>
  </protectedRanges>
  <mergeCells count="6">
    <mergeCell ref="C2:I2"/>
    <mergeCell ref="J2:P2"/>
    <mergeCell ref="Q2:W2"/>
    <mergeCell ref="A2:A3"/>
    <mergeCell ref="B2:B3"/>
    <mergeCell ref="X2:X3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E30" sqref="E30"/>
    </sheetView>
  </sheetViews>
  <sheetFormatPr defaultColWidth="9.00390625" defaultRowHeight="16.5"/>
  <cols>
    <col min="1" max="1" width="9.375" style="0" customWidth="1"/>
    <col min="2" max="2" width="19.50390625" style="0" customWidth="1"/>
    <col min="3" max="3" width="6.50390625" style="0" customWidth="1"/>
    <col min="4" max="4" width="6.875" style="0" customWidth="1"/>
    <col min="5" max="5" width="6.25390625" style="0" customWidth="1"/>
    <col min="6" max="6" width="6.50390625" style="0" customWidth="1"/>
    <col min="7" max="8" width="6.75390625" style="0" customWidth="1"/>
    <col min="9" max="9" width="15.75390625" style="0" customWidth="1"/>
    <col min="10" max="10" width="16.375" style="0" customWidth="1"/>
    <col min="11" max="12" width="4.50390625" style="0" customWidth="1"/>
    <col min="13" max="13" width="4.625" style="0" customWidth="1"/>
    <col min="14" max="14" width="4.25390625" style="0" customWidth="1"/>
    <col min="15" max="15" width="4.75390625" style="0" customWidth="1"/>
    <col min="16" max="16" width="4.625" style="0" customWidth="1"/>
    <col min="17" max="17" width="4.75390625" style="0" customWidth="1"/>
    <col min="18" max="18" width="5.00390625" style="0" customWidth="1"/>
    <col min="19" max="19" width="4.625" style="0" customWidth="1"/>
    <col min="20" max="20" width="4.50390625" style="0" customWidth="1"/>
    <col min="21" max="21" width="4.75390625" style="0" customWidth="1"/>
    <col min="22" max="22" width="4.875" style="0" customWidth="1"/>
    <col min="23" max="23" width="4.75390625" style="0" customWidth="1"/>
    <col min="24" max="24" width="9.875" style="0" customWidth="1"/>
  </cols>
  <sheetData>
    <row r="2" spans="1:10" ht="16.5">
      <c r="A2" s="301" t="s">
        <v>0</v>
      </c>
      <c r="B2" s="301" t="s">
        <v>1</v>
      </c>
      <c r="C2" s="300" t="s">
        <v>30</v>
      </c>
      <c r="D2" s="300"/>
      <c r="E2" s="300"/>
      <c r="F2" s="300"/>
      <c r="G2" s="300"/>
      <c r="H2" s="300"/>
      <c r="I2" s="300"/>
      <c r="J2" s="303" t="s">
        <v>181</v>
      </c>
    </row>
    <row r="3" spans="1:10" ht="16.5">
      <c r="A3" s="302"/>
      <c r="B3" s="302"/>
      <c r="C3" s="168" t="s">
        <v>109</v>
      </c>
      <c r="D3" s="168" t="s">
        <v>28</v>
      </c>
      <c r="E3" s="168" t="s">
        <v>31</v>
      </c>
      <c r="F3" s="168" t="s">
        <v>32</v>
      </c>
      <c r="G3" s="168" t="s">
        <v>29</v>
      </c>
      <c r="H3" s="168" t="s">
        <v>82</v>
      </c>
      <c r="I3" s="168" t="s">
        <v>34</v>
      </c>
      <c r="J3" s="304"/>
    </row>
    <row r="4" spans="1:10" ht="39" customHeight="1">
      <c r="A4" s="170"/>
      <c r="B4" s="171"/>
      <c r="C4" s="168"/>
      <c r="D4" s="168"/>
      <c r="E4" s="168"/>
      <c r="F4" s="168"/>
      <c r="G4" s="168"/>
      <c r="H4" s="168"/>
      <c r="I4" s="168"/>
      <c r="J4" s="168"/>
    </row>
    <row r="5" spans="1:10" ht="34.5" customHeight="1">
      <c r="A5" s="170"/>
      <c r="B5" s="172"/>
      <c r="C5" s="168"/>
      <c r="D5" s="168"/>
      <c r="E5" s="168"/>
      <c r="F5" s="168"/>
      <c r="G5" s="168"/>
      <c r="H5" s="168"/>
      <c r="I5" s="168"/>
      <c r="J5" s="168"/>
    </row>
    <row r="6" spans="1:10" ht="30" customHeight="1">
      <c r="A6" s="170"/>
      <c r="B6" s="172"/>
      <c r="C6" s="168"/>
      <c r="D6" s="168"/>
      <c r="E6" s="168"/>
      <c r="F6" s="168"/>
      <c r="G6" s="168"/>
      <c r="H6" s="168"/>
      <c r="I6" s="168"/>
      <c r="J6" s="168"/>
    </row>
    <row r="7" spans="1:10" ht="26.25" customHeight="1">
      <c r="A7" s="170"/>
      <c r="B7" s="172"/>
      <c r="C7" s="168"/>
      <c r="D7" s="168"/>
      <c r="E7" s="168"/>
      <c r="F7" s="168"/>
      <c r="G7" s="168"/>
      <c r="H7" s="168"/>
      <c r="I7" s="168"/>
      <c r="J7" s="168"/>
    </row>
    <row r="8" spans="1:10" ht="26.25" customHeight="1">
      <c r="A8" s="170"/>
      <c r="B8" s="172"/>
      <c r="C8" s="168"/>
      <c r="D8" s="168"/>
      <c r="E8" s="168"/>
      <c r="F8" s="168"/>
      <c r="G8" s="168"/>
      <c r="H8" s="168"/>
      <c r="I8" s="168"/>
      <c r="J8" s="168"/>
    </row>
    <row r="9" spans="1:10" ht="27.75" customHeight="1">
      <c r="A9" s="170"/>
      <c r="B9" s="172"/>
      <c r="C9" s="168"/>
      <c r="D9" s="168"/>
      <c r="E9" s="168"/>
      <c r="F9" s="168"/>
      <c r="G9" s="168"/>
      <c r="H9" s="168"/>
      <c r="I9" s="168"/>
      <c r="J9" s="168"/>
    </row>
    <row r="10" spans="1:10" ht="27" customHeight="1">
      <c r="A10" s="170"/>
      <c r="B10" s="172"/>
      <c r="C10" s="168"/>
      <c r="D10" s="168"/>
      <c r="E10" s="168"/>
      <c r="F10" s="168"/>
      <c r="G10" s="168"/>
      <c r="H10" s="168"/>
      <c r="I10" s="168"/>
      <c r="J10" s="168"/>
    </row>
    <row r="11" spans="1:10" ht="27" customHeight="1">
      <c r="A11" s="170"/>
      <c r="B11" s="172"/>
      <c r="C11" s="168"/>
      <c r="D11" s="168"/>
      <c r="E11" s="168"/>
      <c r="F11" s="168"/>
      <c r="G11" s="168"/>
      <c r="H11" s="168"/>
      <c r="I11" s="168"/>
      <c r="J11" s="168"/>
    </row>
    <row r="12" spans="1:10" ht="27.75" customHeight="1">
      <c r="A12" s="170"/>
      <c r="B12" s="172"/>
      <c r="C12" s="168"/>
      <c r="D12" s="168"/>
      <c r="E12" s="168"/>
      <c r="F12" s="168"/>
      <c r="G12" s="168"/>
      <c r="H12" s="168"/>
      <c r="I12" s="168"/>
      <c r="J12" s="168"/>
    </row>
    <row r="13" spans="1:10" ht="28.5" customHeight="1">
      <c r="A13" s="170"/>
      <c r="B13" s="172"/>
      <c r="C13" s="168"/>
      <c r="D13" s="168"/>
      <c r="E13" s="168"/>
      <c r="F13" s="168"/>
      <c r="G13" s="168"/>
      <c r="H13" s="168"/>
      <c r="I13" s="168"/>
      <c r="J13" s="168"/>
    </row>
    <row r="14" spans="1:10" ht="33" customHeight="1">
      <c r="A14" s="170"/>
      <c r="B14" s="172"/>
      <c r="C14" s="168"/>
      <c r="D14" s="168"/>
      <c r="E14" s="168"/>
      <c r="F14" s="168"/>
      <c r="G14" s="168"/>
      <c r="H14" s="168"/>
      <c r="I14" s="168"/>
      <c r="J14" s="168"/>
    </row>
    <row r="15" spans="1:10" ht="24.75" customHeight="1">
      <c r="A15" s="170"/>
      <c r="B15" s="172"/>
      <c r="C15" s="168"/>
      <c r="D15" s="168"/>
      <c r="E15" s="168"/>
      <c r="F15" s="168"/>
      <c r="G15" s="168"/>
      <c r="H15" s="168"/>
      <c r="I15" s="168"/>
      <c r="J15" s="168"/>
    </row>
    <row r="16" spans="1:10" ht="26.25" customHeight="1">
      <c r="A16" s="170"/>
      <c r="B16" s="172"/>
      <c r="C16" s="168"/>
      <c r="D16" s="168"/>
      <c r="E16" s="168"/>
      <c r="F16" s="168"/>
      <c r="G16" s="168"/>
      <c r="H16" s="168"/>
      <c r="I16" s="168"/>
      <c r="J16" s="168"/>
    </row>
    <row r="17" spans="1:10" ht="29.25" customHeight="1">
      <c r="A17" s="174"/>
      <c r="B17" s="172"/>
      <c r="C17" s="168"/>
      <c r="D17" s="168"/>
      <c r="E17" s="168"/>
      <c r="F17" s="168"/>
      <c r="G17" s="168"/>
      <c r="H17" s="168"/>
      <c r="I17" s="168"/>
      <c r="J17" s="168"/>
    </row>
    <row r="18" spans="1:10" ht="28.5" customHeight="1">
      <c r="A18" s="174"/>
      <c r="B18" s="172"/>
      <c r="C18" s="168"/>
      <c r="D18" s="168"/>
      <c r="E18" s="168"/>
      <c r="F18" s="168"/>
      <c r="G18" s="168"/>
      <c r="H18" s="168"/>
      <c r="I18" s="168"/>
      <c r="J18" s="168"/>
    </row>
    <row r="19" spans="1:10" ht="27" customHeight="1">
      <c r="A19" s="174"/>
      <c r="B19" s="172"/>
      <c r="C19" s="168"/>
      <c r="D19" s="168"/>
      <c r="E19" s="168"/>
      <c r="F19" s="168"/>
      <c r="G19" s="168"/>
      <c r="H19" s="168"/>
      <c r="I19" s="168"/>
      <c r="J19" s="168"/>
    </row>
    <row r="20" spans="1:10" ht="31.5" customHeight="1">
      <c r="A20" s="174"/>
      <c r="B20" s="172"/>
      <c r="C20" s="168"/>
      <c r="D20" s="168"/>
      <c r="E20" s="168"/>
      <c r="F20" s="168"/>
      <c r="G20" s="168"/>
      <c r="H20" s="168"/>
      <c r="I20" s="168"/>
      <c r="J20" s="168"/>
    </row>
    <row r="21" spans="1:10" ht="32.25" customHeight="1">
      <c r="A21" s="170"/>
      <c r="B21" s="175"/>
      <c r="C21" s="168"/>
      <c r="D21" s="168"/>
      <c r="E21" s="168"/>
      <c r="F21" s="168"/>
      <c r="G21" s="168"/>
      <c r="H21" s="168"/>
      <c r="I21" s="168"/>
      <c r="J21" s="168"/>
    </row>
    <row r="22" spans="1:10" ht="27.75" customHeight="1">
      <c r="A22" s="170"/>
      <c r="B22" s="175"/>
      <c r="C22" s="168"/>
      <c r="D22" s="168"/>
      <c r="E22" s="168"/>
      <c r="F22" s="168"/>
      <c r="G22" s="168"/>
      <c r="H22" s="168"/>
      <c r="I22" s="168"/>
      <c r="J22" s="168"/>
    </row>
    <row r="23" spans="1:10" ht="29.25" customHeight="1">
      <c r="A23" s="170"/>
      <c r="B23" s="175"/>
      <c r="C23" s="168"/>
      <c r="D23" s="168"/>
      <c r="E23" s="168"/>
      <c r="F23" s="168"/>
      <c r="G23" s="168"/>
      <c r="H23" s="168"/>
      <c r="I23" s="168"/>
      <c r="J23" s="168"/>
    </row>
    <row r="24" spans="1:10" ht="27.75" customHeight="1">
      <c r="A24" s="170"/>
      <c r="B24" s="175"/>
      <c r="C24" s="168"/>
      <c r="D24" s="168"/>
      <c r="E24" s="168"/>
      <c r="F24" s="168"/>
      <c r="G24" s="168"/>
      <c r="H24" s="168"/>
      <c r="I24" s="168"/>
      <c r="J24" s="168"/>
    </row>
    <row r="25" spans="1:10" ht="24.75" customHeight="1">
      <c r="A25" s="170"/>
      <c r="B25" s="175"/>
      <c r="C25" s="168"/>
      <c r="D25" s="168"/>
      <c r="E25" s="168"/>
      <c r="F25" s="168"/>
      <c r="G25" s="168"/>
      <c r="H25" s="168"/>
      <c r="I25" s="168"/>
      <c r="J25" s="168"/>
    </row>
    <row r="26" spans="1:10" ht="25.5" customHeight="1">
      <c r="A26" s="170"/>
      <c r="B26" s="172"/>
      <c r="C26" s="168"/>
      <c r="D26" s="168"/>
      <c r="E26" s="168"/>
      <c r="F26" s="168"/>
      <c r="G26" s="168"/>
      <c r="H26" s="168"/>
      <c r="I26" s="168"/>
      <c r="J26" s="168"/>
    </row>
    <row r="27" spans="1:10" ht="24.75" customHeight="1">
      <c r="A27" s="170"/>
      <c r="B27" s="172"/>
      <c r="C27" s="168"/>
      <c r="D27" s="168"/>
      <c r="E27" s="168"/>
      <c r="F27" s="168"/>
      <c r="G27" s="168"/>
      <c r="H27" s="168"/>
      <c r="I27" s="168"/>
      <c r="J27" s="168"/>
    </row>
    <row r="28" spans="1:10" ht="28.5" customHeight="1">
      <c r="A28" s="170"/>
      <c r="B28" s="172"/>
      <c r="C28" s="168"/>
      <c r="D28" s="168"/>
      <c r="E28" s="168"/>
      <c r="F28" s="168"/>
      <c r="G28" s="168"/>
      <c r="H28" s="168"/>
      <c r="I28" s="168"/>
      <c r="J28" s="168"/>
    </row>
    <row r="29" ht="16.5">
      <c r="I29" s="178">
        <f>SUM(I4:I28)</f>
        <v>0</v>
      </c>
    </row>
  </sheetData>
  <sheetProtection/>
  <mergeCells count="4">
    <mergeCell ref="A2:A3"/>
    <mergeCell ref="B2:B3"/>
    <mergeCell ref="C2:I2"/>
    <mergeCell ref="J2:J3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</dc:creator>
  <cp:keywords/>
  <dc:description/>
  <cp:lastModifiedBy>給與福利處第四科蘇心慈</cp:lastModifiedBy>
  <cp:lastPrinted>2016-03-30T06:23:21Z</cp:lastPrinted>
  <dcterms:created xsi:type="dcterms:W3CDTF">2006-04-11T01:32:48Z</dcterms:created>
  <dcterms:modified xsi:type="dcterms:W3CDTF">2016-03-30T06:50:02Z</dcterms:modified>
  <cp:category/>
  <cp:version/>
  <cp:contentType/>
  <cp:contentStatus/>
</cp:coreProperties>
</file>