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337" activeTab="1"/>
  </bookViews>
  <sheets>
    <sheet name="薦升簡訓練遴選評分標準表" sheetId="1" r:id="rId1"/>
    <sheet name="薦升簡訓練試算表(含填表說明)" sheetId="2" r:id="rId2"/>
  </sheets>
  <definedNames>
    <definedName name="Judge">'薦升簡訓練試算表(含填表說明)'!#REF!</definedName>
    <definedName name="_xlnm.Print_Titles" localSheetId="1">'薦升簡訓練試算表(含填表說明)'!$2:$5</definedName>
    <definedName name="考試與學歷">#REF!</definedName>
    <definedName name="特殊功績事項">#REF!</definedName>
    <definedName name="減俸、降級、休職_直接輸入分數">'薦升簡訓練試算表(含填表說明)'!#REF!</definedName>
    <definedName name="減俸降級休職" localSheetId="1">試算表+'薦升簡訓練試算表(含填表說明)'!#REF!</definedName>
  </definedNames>
  <calcPr fullCalcOnLoad="1"/>
</workbook>
</file>

<file path=xl/comments2.xml><?xml version="1.0" encoding="utf-8"?>
<comments xmlns="http://schemas.openxmlformats.org/spreadsheetml/2006/main">
  <authors>
    <author>user</author>
    <author>Meeting</author>
  </authors>
  <commentList>
    <comment ref="AG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W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AF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W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AG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</commentList>
</comments>
</file>

<file path=xl/sharedStrings.xml><?xml version="1.0" encoding="utf-8"?>
<sst xmlns="http://schemas.openxmlformats.org/spreadsheetml/2006/main" count="102" uniqueCount="84">
  <si>
    <t xml:space="preserve"> </t>
  </si>
  <si>
    <t>排序</t>
  </si>
  <si>
    <t>姓名</t>
  </si>
  <si>
    <t>小計</t>
  </si>
  <si>
    <t>大過
次數</t>
  </si>
  <si>
    <t>申誡次數</t>
  </si>
  <si>
    <t>記過次數</t>
  </si>
  <si>
    <t>特殊功績事項</t>
  </si>
  <si>
    <t>懲戒處分扣分事項</t>
  </si>
  <si>
    <t>記功/記過</t>
  </si>
  <si>
    <t>一次記大功/大過</t>
  </si>
  <si>
    <t>年</t>
  </si>
  <si>
    <t>月</t>
  </si>
  <si>
    <t>記功次數</t>
  </si>
  <si>
    <t>大功次數</t>
  </si>
  <si>
    <t>總分</t>
  </si>
  <si>
    <t>薦任公務人員晉升簡任官等訓練遴選評分試算表</t>
  </si>
  <si>
    <r>
      <t>職務年資</t>
    </r>
    <r>
      <rPr>
        <b/>
        <sz val="12"/>
        <rFont val="Times New Roman"/>
        <family val="1"/>
      </rPr>
      <t>(35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</si>
  <si>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日</t>
  </si>
  <si>
    <t>當月28日</t>
  </si>
  <si>
    <t>當月29日</t>
  </si>
  <si>
    <t>當月30日</t>
  </si>
  <si>
    <t>當月31日</t>
  </si>
  <si>
    <r>
      <t>獎懲</t>
    </r>
    <r>
      <rPr>
        <b/>
        <sz val="12"/>
        <rFont val="Times New Roman"/>
        <family val="1"/>
      </rPr>
      <t>(15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</si>
  <si>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嘉獎次數</t>
  </si>
  <si>
    <t>申誡次數</t>
  </si>
  <si>
    <t>備註</t>
  </si>
  <si>
    <t>減俸、降級、休職
(直接輸入分數)</t>
  </si>
  <si>
    <r>
      <t xml:space="preserve">考績
</t>
    </r>
    <r>
      <rPr>
        <b/>
        <sz val="12"/>
        <rFont val="Times New Roman"/>
        <family val="1"/>
      </rPr>
      <t>(15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</si>
  <si>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綜合考評
(10分)</t>
  </si>
  <si>
    <t>(直接輸入分數)</t>
  </si>
  <si>
    <t>(直接輸入分數)</t>
  </si>
  <si>
    <t>項目</t>
  </si>
  <si>
    <t>評比項目</t>
  </si>
  <si>
    <t>說明</t>
  </si>
  <si>
    <t>跨列簡任官等職務年資每滿一年</t>
  </si>
  <si>
    <t>薦任第九職等主管、副主管職務年資每滿一年</t>
  </si>
  <si>
    <t>薦任第九職等非主管職務年資每滿一年</t>
  </si>
  <si>
    <t>考   績</t>
  </si>
  <si>
    <t>3年甲等</t>
  </si>
  <si>
    <t>2年甲等、1年乙等</t>
  </si>
  <si>
    <t>獎   懲</t>
  </si>
  <si>
    <t>嘉獎(申誡)一次</t>
  </si>
  <si>
    <t>±0.2</t>
  </si>
  <si>
    <t>記功(過)一次</t>
  </si>
  <si>
    <t>±0.6</t>
  </si>
  <si>
    <t xml:space="preserve">一次記大功(過) </t>
  </si>
  <si>
    <t>±1.8</t>
  </si>
  <si>
    <t>申誡</t>
  </si>
  <si>
    <t>記過</t>
  </si>
  <si>
    <t>減俸</t>
  </si>
  <si>
    <t>降級</t>
  </si>
  <si>
    <t>休職</t>
  </si>
  <si>
    <t>曾獲專案考績一次記二大功</t>
  </si>
  <si>
    <t>曾獲選為模範公務人員</t>
  </si>
  <si>
    <t>曾獲選公務人員傑出貢獻獎表揚</t>
  </si>
  <si>
    <t>由服務機關、學校首長就符合參訓資格條件者之服務情形、專長才能、發展潛能、領導統御、外語能力等因素作綜合考評</t>
  </si>
  <si>
    <t>職務年資</t>
  </si>
  <si>
    <t>本項最高分數</t>
  </si>
  <si>
    <t>評分標準</t>
  </si>
  <si>
    <t>綜合考評</t>
  </si>
  <si>
    <t>一、以最近三年任合格實授薦任第九職等職
    務之年資為限。
二、跨列簡任官等職務、薦任第九職等主管
    、副主管職務及薦任第九職等非主管職
    務之年資分別計算。未滿一年者，依其
    任職月數占全年比例計算，未滿一個月
    者，依其任職日數占該月日數比例計算
    。各項分數加總後計算至小數點第二位
    ，小數點第三位採四捨五入方式計算。
三、屬性特殊之主管機關，得在落實訓用合
    一之原則下，依公務人員陞遷法所定之
    陞遷序列表，並參酌本職務年資評分標
    準，另行訂定評分標準，報經保訓會核
    備後據以實施。</t>
  </si>
  <si>
    <t>考績之計算，係以任合格實授薦任第九職等
職務之最近三年年終考績為限。</t>
  </si>
  <si>
    <t>一、平時考核及懲戒處分以最近三年任合格
    實授薦任第九職等職務期間已核定發布
    者或懲戒處分議決者為限。
二、曾獲專案考績一次記二大功以任合格實
    授薦任第九職等職務期間已核定發布者
    為限;曾獲選為模範公務人員及公務人
    員傑出貢獻獎表揚以任合格實授薦任第
    八職等至第九職等職務期間獲選者為限
    。
三、同一事蹟以計分最高者計算。
四、按上列標準增減分數，其結果產生負分
    時，應倒扣其總分。</t>
  </si>
  <si>
    <t>一、本項評分低於三分或為十分者，應由服
    務機關、學校首長加註具體事實說明。
二、各主管機關得視實務需要訂定評分原則
    ，並由服務機關、學校首長參酌該評分
    原則先行評核後，併同前項積分計算總
    分，提報甄審委員會或臨時性之審查委
    員會審核，排定受訓序列，列冊由首長
    核定。</t>
  </si>
  <si>
    <t>懲戒處分</t>
  </si>
  <si>
    <t xml:space="preserve">附註：
一、各服務機關、學校及各主管機關遴選受訓人員時，應依職務年資、考績、獎懲及綜合
    考評等項所定標準加以評定，積分高者優先遴選受訓，積分相同時，其遴選之優先順
    序如下：
（一） 以職務年資積分較高者為優先。
（二） 前款之職務年資積分相同時，以考績積分較高者為優先。
（三） 前款之考績積分相同時，以獎懲積分較高者為優先。
（四） 前款之獎懲積分相同時，由各服務機關、學校及各主管機關甄審委員會或臨時性
       審查委員會依決議排定之。
二、各服務機關、學校及各主管機關辦理本訓練之遴選時，應由承辦單位詳實審查各項原
    始證件，依本表規定予以評分，並經甄審委員會審核後，按積分高低排定受訓序列，
    造冊由機關、學校首長核定後，函送各主管機關彙整。
三、各服務機關、學校及各主管機關辦理本訓練之遴選或審核時，應嚴守相關規定，並負
    實際審核之責，不得有徇私舞弊及遺漏錯誤情事。如未確實審核致受訓人員於訓練合
    格派任簡任官等送審未能符合規定時，依薦任公務人員晉升簡任官等訓練辦法第九條
    第一項及第二十條第四項規定辦理，並由保訓會函請主管機關陳報處理情形。 </t>
  </si>
  <si>
    <t>嘉獎/申誡</t>
  </si>
  <si>
    <r>
      <t>(</t>
    </r>
    <r>
      <rPr>
        <sz val="14"/>
        <rFont val="新細明體"/>
        <family val="1"/>
      </rPr>
      <t>四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「綜合考評」項：請直接輸入分數。</t>
    </r>
    <r>
      <rPr>
        <sz val="14"/>
        <rFont val="Times New Roman"/>
        <family val="1"/>
      </rPr>
      <t xml:space="preserve">  </t>
    </r>
  </si>
  <si>
    <r>
      <t>(</t>
    </r>
    <r>
      <rPr>
        <sz val="14"/>
        <rFont val="新細明體"/>
        <family val="1"/>
      </rPr>
      <t>三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「獎懲」項：</t>
    </r>
  </si>
  <si>
    <r>
      <t>(</t>
    </r>
    <r>
      <rPr>
        <sz val="14"/>
        <rFont val="新細明體"/>
        <family val="1"/>
      </rPr>
      <t>一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「職務年資」項：請分別輸入「跨列簡任官等職務年資」、「薦任第九職等主管、副主管職務年資」及「薦任第九職等非主管職務年資」之年數、月數及日數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請依當月
</t>
    </r>
    <r>
      <rPr>
        <sz val="14"/>
        <rFont val="Times New Roman"/>
        <family val="1"/>
      </rPr>
      <t xml:space="preserve">        </t>
    </r>
    <r>
      <rPr>
        <sz val="14"/>
        <rFont val="新細明體"/>
        <family val="1"/>
      </rPr>
      <t>總日數選填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</si>
  <si>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r>
      <t xml:space="preserve">      1.</t>
    </r>
    <r>
      <rPr>
        <sz val="14"/>
        <rFont val="細明體"/>
        <family val="3"/>
      </rPr>
      <t>嘉獎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申誡、記功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記過、一次記大功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大過：請輸入次數。</t>
    </r>
  </si>
  <si>
    <r>
      <t xml:space="preserve">      2.</t>
    </r>
    <r>
      <rPr>
        <sz val="14"/>
        <rFont val="細明體"/>
        <family val="3"/>
      </rPr>
      <t>懲戒處分扣分事項：「申誡」、「記過」請輸入次數，「減俸」、「降級」、「休職」請直接輸入分數。</t>
    </r>
  </si>
  <si>
    <r>
      <t xml:space="preserve">      3.</t>
    </r>
    <r>
      <rPr>
        <sz val="14"/>
        <rFont val="新細明體"/>
        <family val="1"/>
      </rPr>
      <t>特殊功績事項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曾獲專案考績一次記二大功、曾獲選為模範公務人員、曾獲選公務人員傑出貢獻獎表揚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：請直接輸入分數。</t>
    </r>
  </si>
  <si>
    <t xml:space="preserve">機關、單位、職稱
（必要欄位）
</t>
  </si>
  <si>
    <t>年資天數計算</t>
  </si>
  <si>
    <t>薦任第九職等主管、副主管
職務年資</t>
  </si>
  <si>
    <t>薦任第九職等非主管
職務年資</t>
  </si>
  <si>
    <t>跨列簡任官等
職務年資</t>
  </si>
  <si>
    <t>一、欄位填寫說明</t>
  </si>
  <si>
    <t>二、資料量上限為300筆，列印時務必先執行【預覽列印】，選取列印頁數，以免印出多餘空白頁。</t>
  </si>
  <si>
    <r>
      <t>(</t>
    </r>
    <r>
      <rPr>
        <sz val="14"/>
        <rFont val="新細明體"/>
        <family val="1"/>
      </rPr>
      <t>二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「考績」項：請依符合受訓資格人員之年終考績情形，直接輸入分數。</t>
    </r>
  </si>
  <si>
    <t>附件9</t>
  </si>
  <si>
    <t>薦任公務人員晉升簡任官等訓練遴選評分標準表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</si>
</sst>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0_);[Red]\(0.00\)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2"/>
      <name val="Times New Roman"/>
      <family val="1"/>
    </font>
    <font>
      <b/>
      <sz val="9"/>
      <color indexed="10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4"/>
      <name val="新細明體"/>
      <family val="1"/>
    </font>
    <font>
      <b/>
      <sz val="10"/>
      <color indexed="10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9" fontId="4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shrinkToFit="1"/>
    </xf>
    <xf numFmtId="180" fontId="4" fillId="0" borderId="12" xfId="0" applyNumberFormat="1" applyFont="1" applyFill="1" applyBorder="1" applyAlignment="1">
      <alignment shrinkToFit="1"/>
    </xf>
    <xf numFmtId="176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6" fontId="0" fillId="0" borderId="0" xfId="0" applyNumberFormat="1" applyFont="1" applyFill="1" applyAlignment="1" applyProtection="1">
      <alignment/>
      <protection hidden="1"/>
    </xf>
    <xf numFmtId="178" fontId="0" fillId="0" borderId="10" xfId="0" applyNumberFormat="1" applyFont="1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 wrapText="1"/>
    </xf>
    <xf numFmtId="178" fontId="4" fillId="0" borderId="20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shrinkToFit="1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78" fontId="15" fillId="0" borderId="30" xfId="0" applyNumberFormat="1" applyFont="1" applyFill="1" applyBorder="1" applyAlignment="1">
      <alignment horizontal="center" vertical="center" wrapText="1"/>
    </xf>
    <xf numFmtId="178" fontId="15" fillId="0" borderId="3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178" fontId="4" fillId="0" borderId="32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34" xfId="0" applyNumberFormat="1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horizontal="center" vertical="center" wrapText="1"/>
    </xf>
    <xf numFmtId="178" fontId="4" fillId="0" borderId="3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/>
    </xf>
    <xf numFmtId="178" fontId="5" fillId="0" borderId="30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 wrapText="1"/>
    </xf>
    <xf numFmtId="178" fontId="6" fillId="0" borderId="32" xfId="0" applyNumberFormat="1" applyFont="1" applyFill="1" applyBorder="1" applyAlignment="1">
      <alignment horizontal="center" vertical="center" wrapText="1"/>
    </xf>
    <xf numFmtId="178" fontId="6" fillId="0" borderId="37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 wrapText="1"/>
    </xf>
    <xf numFmtId="178" fontId="4" fillId="0" borderId="3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38" xfId="0" applyNumberFormat="1" applyFont="1" applyFill="1" applyBorder="1" applyAlignment="1">
      <alignment horizontal="center" vertical="center" wrapText="1"/>
    </xf>
    <xf numFmtId="178" fontId="4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3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9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25">
      <selection activeCell="F4" sqref="F4:F6"/>
    </sheetView>
  </sheetViews>
  <sheetFormatPr defaultColWidth="13.75390625" defaultRowHeight="16.5"/>
  <cols>
    <col min="1" max="1" width="4.50390625" style="21" customWidth="1"/>
    <col min="2" max="2" width="7.75390625" style="0" customWidth="1"/>
    <col min="3" max="3" width="6.25390625" style="0" customWidth="1"/>
    <col min="4" max="4" width="18.375" style="0" customWidth="1"/>
    <col min="5" max="5" width="6.375" style="21" customWidth="1"/>
    <col min="6" max="6" width="42.375" style="0" customWidth="1"/>
  </cols>
  <sheetData>
    <row r="1" spans="1:6" ht="19.5">
      <c r="A1" s="37" t="s">
        <v>82</v>
      </c>
      <c r="B1" s="37"/>
      <c r="C1" s="37"/>
      <c r="D1" s="37"/>
      <c r="E1" s="37"/>
      <c r="F1" s="37"/>
    </row>
    <row r="2" spans="1:6" ht="21.75" thickBot="1">
      <c r="A2" s="42" t="s">
        <v>83</v>
      </c>
      <c r="B2" s="42"/>
      <c r="C2" s="42"/>
      <c r="D2" s="42"/>
      <c r="E2" s="42"/>
      <c r="F2" s="42"/>
    </row>
    <row r="3" spans="1:6" s="22" customFormat="1" ht="33.75" thickBot="1">
      <c r="A3" s="30" t="s">
        <v>32</v>
      </c>
      <c r="B3" s="24" t="s">
        <v>58</v>
      </c>
      <c r="C3" s="53" t="s">
        <v>33</v>
      </c>
      <c r="D3" s="54"/>
      <c r="E3" s="24" t="s">
        <v>59</v>
      </c>
      <c r="F3" s="23" t="s">
        <v>34</v>
      </c>
    </row>
    <row r="4" spans="1:6" s="22" customFormat="1" ht="78" customHeight="1">
      <c r="A4" s="46" t="s">
        <v>57</v>
      </c>
      <c r="B4" s="55">
        <v>35</v>
      </c>
      <c r="C4" s="43" t="s">
        <v>35</v>
      </c>
      <c r="D4" s="43"/>
      <c r="E4" s="25">
        <v>12</v>
      </c>
      <c r="F4" s="44" t="s">
        <v>61</v>
      </c>
    </row>
    <row r="5" spans="1:6" s="22" customFormat="1" ht="78" customHeight="1">
      <c r="A5" s="47"/>
      <c r="B5" s="52"/>
      <c r="C5" s="51" t="s">
        <v>36</v>
      </c>
      <c r="D5" s="51"/>
      <c r="E5" s="26">
        <v>10</v>
      </c>
      <c r="F5" s="45"/>
    </row>
    <row r="6" spans="1:6" s="22" customFormat="1" ht="78" customHeight="1">
      <c r="A6" s="47"/>
      <c r="B6" s="52"/>
      <c r="C6" s="51" t="s">
        <v>37</v>
      </c>
      <c r="D6" s="51"/>
      <c r="E6" s="26">
        <v>7</v>
      </c>
      <c r="F6" s="45"/>
    </row>
    <row r="7" spans="1:6" s="22" customFormat="1" ht="32.25" customHeight="1">
      <c r="A7" s="47" t="s">
        <v>38</v>
      </c>
      <c r="B7" s="52">
        <v>15</v>
      </c>
      <c r="C7" s="51" t="s">
        <v>39</v>
      </c>
      <c r="D7" s="51"/>
      <c r="E7" s="26">
        <v>15</v>
      </c>
      <c r="F7" s="50" t="s">
        <v>62</v>
      </c>
    </row>
    <row r="8" spans="1:6" s="22" customFormat="1" ht="32.25" customHeight="1">
      <c r="A8" s="47"/>
      <c r="B8" s="52"/>
      <c r="C8" s="51" t="s">
        <v>40</v>
      </c>
      <c r="D8" s="51"/>
      <c r="E8" s="26">
        <v>12</v>
      </c>
      <c r="F8" s="50"/>
    </row>
    <row r="9" spans="1:6" s="22" customFormat="1" ht="26.25" customHeight="1">
      <c r="A9" s="47" t="s">
        <v>41</v>
      </c>
      <c r="B9" s="52">
        <v>15</v>
      </c>
      <c r="C9" s="51" t="s">
        <v>42</v>
      </c>
      <c r="D9" s="51"/>
      <c r="E9" s="26" t="s">
        <v>43</v>
      </c>
      <c r="F9" s="48" t="s">
        <v>63</v>
      </c>
    </row>
    <row r="10" spans="1:6" s="22" customFormat="1" ht="26.25" customHeight="1">
      <c r="A10" s="47"/>
      <c r="B10" s="52"/>
      <c r="C10" s="51" t="s">
        <v>44</v>
      </c>
      <c r="D10" s="51"/>
      <c r="E10" s="26" t="s">
        <v>45</v>
      </c>
      <c r="F10" s="48"/>
    </row>
    <row r="11" spans="1:6" s="22" customFormat="1" ht="26.25" customHeight="1">
      <c r="A11" s="47"/>
      <c r="B11" s="52"/>
      <c r="C11" s="51" t="s">
        <v>46</v>
      </c>
      <c r="D11" s="51"/>
      <c r="E11" s="26" t="s">
        <v>47</v>
      </c>
      <c r="F11" s="48"/>
    </row>
    <row r="12" spans="1:6" s="22" customFormat="1" ht="26.25" customHeight="1">
      <c r="A12" s="47"/>
      <c r="B12" s="52"/>
      <c r="C12" s="39" t="s">
        <v>65</v>
      </c>
      <c r="D12" s="27" t="s">
        <v>48</v>
      </c>
      <c r="E12" s="26">
        <v>-1.2</v>
      </c>
      <c r="F12" s="48"/>
    </row>
    <row r="13" spans="1:6" s="22" customFormat="1" ht="26.25" customHeight="1">
      <c r="A13" s="47"/>
      <c r="B13" s="52"/>
      <c r="C13" s="40"/>
      <c r="D13" s="27" t="s">
        <v>49</v>
      </c>
      <c r="E13" s="26">
        <v>-3.6</v>
      </c>
      <c r="F13" s="48"/>
    </row>
    <row r="14" spans="1:6" s="22" customFormat="1" ht="26.25" customHeight="1">
      <c r="A14" s="47"/>
      <c r="B14" s="52"/>
      <c r="C14" s="40"/>
      <c r="D14" s="27" t="s">
        <v>50</v>
      </c>
      <c r="E14" s="26">
        <v>-4</v>
      </c>
      <c r="F14" s="48"/>
    </row>
    <row r="15" spans="1:6" s="22" customFormat="1" ht="26.25" customHeight="1">
      <c r="A15" s="47"/>
      <c r="B15" s="52"/>
      <c r="C15" s="40"/>
      <c r="D15" s="27" t="s">
        <v>51</v>
      </c>
      <c r="E15" s="26">
        <v>-4.4</v>
      </c>
      <c r="F15" s="48"/>
    </row>
    <row r="16" spans="1:6" s="22" customFormat="1" ht="26.25" customHeight="1">
      <c r="A16" s="47"/>
      <c r="B16" s="52"/>
      <c r="C16" s="41"/>
      <c r="D16" s="27" t="s">
        <v>52</v>
      </c>
      <c r="E16" s="26">
        <v>-4.8</v>
      </c>
      <c r="F16" s="48"/>
    </row>
    <row r="17" spans="1:6" s="22" customFormat="1" ht="33" customHeight="1">
      <c r="A17" s="47"/>
      <c r="B17" s="52"/>
      <c r="C17" s="49" t="s">
        <v>53</v>
      </c>
      <c r="D17" s="49"/>
      <c r="E17" s="26">
        <v>9</v>
      </c>
      <c r="F17" s="48"/>
    </row>
    <row r="18" spans="1:6" s="22" customFormat="1" ht="33" customHeight="1">
      <c r="A18" s="47"/>
      <c r="B18" s="52"/>
      <c r="C18" s="49" t="s">
        <v>54</v>
      </c>
      <c r="D18" s="49"/>
      <c r="E18" s="26">
        <v>9</v>
      </c>
      <c r="F18" s="48"/>
    </row>
    <row r="19" spans="1:6" s="22" customFormat="1" ht="33" customHeight="1">
      <c r="A19" s="47"/>
      <c r="B19" s="52"/>
      <c r="C19" s="51" t="s">
        <v>55</v>
      </c>
      <c r="D19" s="51"/>
      <c r="E19" s="26">
        <v>12</v>
      </c>
      <c r="F19" s="48"/>
    </row>
    <row r="20" spans="1:6" s="22" customFormat="1" ht="132.75" thickBot="1">
      <c r="A20" s="28" t="s">
        <v>60</v>
      </c>
      <c r="B20" s="29">
        <v>10</v>
      </c>
      <c r="C20" s="56" t="s">
        <v>56</v>
      </c>
      <c r="D20" s="56"/>
      <c r="E20" s="29">
        <v>10</v>
      </c>
      <c r="F20" s="31" t="s">
        <v>64</v>
      </c>
    </row>
    <row r="21" spans="1:6" s="22" customFormat="1" ht="265.5" customHeight="1">
      <c r="A21" s="38" t="s">
        <v>66</v>
      </c>
      <c r="B21" s="38"/>
      <c r="C21" s="38"/>
      <c r="D21" s="38"/>
      <c r="E21" s="38"/>
      <c r="F21" s="38"/>
    </row>
  </sheetData>
  <sheetProtection/>
  <mergeCells count="26">
    <mergeCell ref="C3:D3"/>
    <mergeCell ref="B4:B6"/>
    <mergeCell ref="C5:D5"/>
    <mergeCell ref="C6:D6"/>
    <mergeCell ref="C20:D20"/>
    <mergeCell ref="A7:A8"/>
    <mergeCell ref="B7:B8"/>
    <mergeCell ref="C7:D7"/>
    <mergeCell ref="C19:D19"/>
    <mergeCell ref="F7:F8"/>
    <mergeCell ref="C8:D8"/>
    <mergeCell ref="A9:A19"/>
    <mergeCell ref="B9:B19"/>
    <mergeCell ref="C9:D9"/>
    <mergeCell ref="C10:D10"/>
    <mergeCell ref="C11:D11"/>
    <mergeCell ref="A1:F1"/>
    <mergeCell ref="A21:F21"/>
    <mergeCell ref="C12:C16"/>
    <mergeCell ref="A2:F2"/>
    <mergeCell ref="C4:D4"/>
    <mergeCell ref="F4:F6"/>
    <mergeCell ref="A4:A6"/>
    <mergeCell ref="F9:F19"/>
    <mergeCell ref="C17:D17"/>
    <mergeCell ref="C18:D18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11" sqref="O11"/>
    </sheetView>
  </sheetViews>
  <sheetFormatPr defaultColWidth="8.875" defaultRowHeight="16.5"/>
  <cols>
    <col min="1" max="1" width="4.50390625" style="20" customWidth="1"/>
    <col min="2" max="2" width="9.00390625" style="3" customWidth="1"/>
    <col min="3" max="3" width="11.75390625" style="3" customWidth="1"/>
    <col min="4" max="21" width="4.125" style="3" customWidth="1"/>
    <col min="22" max="22" width="6.50390625" style="3" customWidth="1"/>
    <col min="23" max="23" width="6.875" style="3" customWidth="1"/>
    <col min="24" max="31" width="4.125" style="3" customWidth="1"/>
    <col min="32" max="32" width="7.125" style="3" customWidth="1"/>
    <col min="33" max="33" width="6.875" style="3" customWidth="1"/>
    <col min="34" max="34" width="6.50390625" style="3" customWidth="1"/>
    <col min="35" max="35" width="9.375" style="3" customWidth="1"/>
    <col min="36" max="36" width="5.625" style="3" customWidth="1"/>
    <col min="37" max="37" width="8.50390625" style="3" hidden="1" customWidth="1"/>
    <col min="38" max="38" width="13.25390625" style="13" customWidth="1"/>
    <col min="39" max="40" width="8.875" style="5" customWidth="1"/>
    <col min="41" max="16384" width="8.875" style="5" customWidth="1"/>
  </cols>
  <sheetData>
    <row r="1" spans="1:38" s="4" customFormat="1" ht="29.25" customHeight="1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</row>
    <row r="2" spans="1:38" ht="29.25" customHeight="1">
      <c r="A2" s="67" t="s">
        <v>1</v>
      </c>
      <c r="B2" s="67" t="s">
        <v>2</v>
      </c>
      <c r="C2" s="64" t="s">
        <v>74</v>
      </c>
      <c r="D2" s="70" t="s">
        <v>17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84" t="s">
        <v>28</v>
      </c>
      <c r="X2" s="88" t="s">
        <v>23</v>
      </c>
      <c r="Y2" s="89"/>
      <c r="Z2" s="89"/>
      <c r="AA2" s="89"/>
      <c r="AB2" s="89"/>
      <c r="AC2" s="89"/>
      <c r="AD2" s="89"/>
      <c r="AE2" s="89"/>
      <c r="AF2" s="89"/>
      <c r="AG2" s="89"/>
      <c r="AH2" s="90"/>
      <c r="AI2" s="86" t="s">
        <v>29</v>
      </c>
      <c r="AJ2" s="80" t="s">
        <v>15</v>
      </c>
      <c r="AK2" s="98" t="s">
        <v>75</v>
      </c>
      <c r="AL2" s="77" t="s">
        <v>26</v>
      </c>
    </row>
    <row r="3" spans="1:38" s="6" customFormat="1" ht="30.75" customHeight="1">
      <c r="A3" s="68"/>
      <c r="B3" s="68"/>
      <c r="C3" s="65"/>
      <c r="D3" s="60" t="s">
        <v>78</v>
      </c>
      <c r="E3" s="75"/>
      <c r="F3" s="75"/>
      <c r="G3" s="75"/>
      <c r="H3" s="75"/>
      <c r="I3" s="76"/>
      <c r="J3" s="60" t="s">
        <v>76</v>
      </c>
      <c r="K3" s="75"/>
      <c r="L3" s="75"/>
      <c r="M3" s="75"/>
      <c r="N3" s="75"/>
      <c r="O3" s="76"/>
      <c r="P3" s="60" t="s">
        <v>77</v>
      </c>
      <c r="Q3" s="75"/>
      <c r="R3" s="75"/>
      <c r="S3" s="75"/>
      <c r="T3" s="75"/>
      <c r="U3" s="61"/>
      <c r="V3" s="57" t="s">
        <v>3</v>
      </c>
      <c r="W3" s="85"/>
      <c r="X3" s="60" t="s">
        <v>67</v>
      </c>
      <c r="Y3" s="61"/>
      <c r="Z3" s="60" t="s">
        <v>9</v>
      </c>
      <c r="AA3" s="61"/>
      <c r="AB3" s="60" t="s">
        <v>10</v>
      </c>
      <c r="AC3" s="61"/>
      <c r="AD3" s="60" t="s">
        <v>8</v>
      </c>
      <c r="AE3" s="75"/>
      <c r="AF3" s="61"/>
      <c r="AG3" s="64" t="s">
        <v>7</v>
      </c>
      <c r="AH3" s="57" t="s">
        <v>3</v>
      </c>
      <c r="AI3" s="87"/>
      <c r="AJ3" s="81"/>
      <c r="AK3" s="99"/>
      <c r="AL3" s="78"/>
    </row>
    <row r="4" spans="1:38" s="6" customFormat="1" ht="16.5" customHeight="1">
      <c r="A4" s="68"/>
      <c r="B4" s="68"/>
      <c r="C4" s="65"/>
      <c r="D4" s="73" t="s">
        <v>11</v>
      </c>
      <c r="E4" s="67" t="s">
        <v>12</v>
      </c>
      <c r="F4" s="93" t="s">
        <v>18</v>
      </c>
      <c r="G4" s="94"/>
      <c r="H4" s="94"/>
      <c r="I4" s="95"/>
      <c r="J4" s="73" t="s">
        <v>11</v>
      </c>
      <c r="K4" s="67" t="s">
        <v>12</v>
      </c>
      <c r="L4" s="93" t="s">
        <v>18</v>
      </c>
      <c r="M4" s="94"/>
      <c r="N4" s="94"/>
      <c r="O4" s="95"/>
      <c r="P4" s="73" t="s">
        <v>11</v>
      </c>
      <c r="Q4" s="67" t="s">
        <v>12</v>
      </c>
      <c r="R4" s="93" t="s">
        <v>18</v>
      </c>
      <c r="S4" s="94"/>
      <c r="T4" s="94"/>
      <c r="U4" s="95"/>
      <c r="V4" s="58"/>
      <c r="W4" s="85"/>
      <c r="X4" s="62"/>
      <c r="Y4" s="63"/>
      <c r="Z4" s="62"/>
      <c r="AA4" s="63"/>
      <c r="AB4" s="62"/>
      <c r="AC4" s="63"/>
      <c r="AD4" s="62"/>
      <c r="AE4" s="91"/>
      <c r="AF4" s="63"/>
      <c r="AG4" s="92"/>
      <c r="AH4" s="58"/>
      <c r="AI4" s="87"/>
      <c r="AJ4" s="81"/>
      <c r="AK4" s="99"/>
      <c r="AL4" s="78"/>
    </row>
    <row r="5" spans="1:38" s="6" customFormat="1" ht="69" customHeight="1">
      <c r="A5" s="69"/>
      <c r="B5" s="69"/>
      <c r="C5" s="66"/>
      <c r="D5" s="74"/>
      <c r="E5" s="69"/>
      <c r="F5" s="7" t="s">
        <v>19</v>
      </c>
      <c r="G5" s="7" t="s">
        <v>20</v>
      </c>
      <c r="H5" s="7" t="s">
        <v>21</v>
      </c>
      <c r="I5" s="7" t="s">
        <v>22</v>
      </c>
      <c r="J5" s="74"/>
      <c r="K5" s="69"/>
      <c r="L5" s="7" t="s">
        <v>19</v>
      </c>
      <c r="M5" s="7" t="s">
        <v>20</v>
      </c>
      <c r="N5" s="7" t="s">
        <v>21</v>
      </c>
      <c r="O5" s="7" t="s">
        <v>22</v>
      </c>
      <c r="P5" s="74"/>
      <c r="Q5" s="69"/>
      <c r="R5" s="7" t="s">
        <v>19</v>
      </c>
      <c r="S5" s="7" t="s">
        <v>20</v>
      </c>
      <c r="T5" s="7" t="s">
        <v>21</v>
      </c>
      <c r="U5" s="7" t="s">
        <v>22</v>
      </c>
      <c r="V5" s="59"/>
      <c r="W5" s="8" t="s">
        <v>30</v>
      </c>
      <c r="X5" s="7" t="s">
        <v>24</v>
      </c>
      <c r="Y5" s="7" t="s">
        <v>25</v>
      </c>
      <c r="Z5" s="7" t="s">
        <v>13</v>
      </c>
      <c r="AA5" s="7" t="s">
        <v>6</v>
      </c>
      <c r="AB5" s="7" t="s">
        <v>14</v>
      </c>
      <c r="AC5" s="7" t="s">
        <v>4</v>
      </c>
      <c r="AD5" s="7" t="s">
        <v>5</v>
      </c>
      <c r="AE5" s="7" t="s">
        <v>6</v>
      </c>
      <c r="AF5" s="9" t="s">
        <v>27</v>
      </c>
      <c r="AG5" s="8" t="s">
        <v>30</v>
      </c>
      <c r="AH5" s="59"/>
      <c r="AI5" s="35" t="s">
        <v>31</v>
      </c>
      <c r="AJ5" s="82"/>
      <c r="AK5" s="100"/>
      <c r="AL5" s="79"/>
    </row>
    <row r="6" spans="1:39" ht="30.75" customHeight="1">
      <c r="A6" s="19">
        <v>1</v>
      </c>
      <c r="B6" s="33"/>
      <c r="C6" s="3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>
        <f>MIN(35,(D6*12+E6*12/12+F6*12/12/28+G6*12/12/29+H6*12/12/30+I6*12/12/31+J6*10+K6*10/12+L6*10/12/28+M6*10/12/29+N6*10/12/30+O6*10/12/31+P6*7+Q6*7/12+R6*7/12/28+S6*7/12/29+T6*7/12/30+U6*7/12/31))</f>
        <v>0</v>
      </c>
      <c r="W6" s="1"/>
      <c r="X6" s="1"/>
      <c r="Y6" s="1"/>
      <c r="Z6" s="1"/>
      <c r="AA6" s="1"/>
      <c r="AB6" s="1"/>
      <c r="AC6" s="1"/>
      <c r="AD6" s="1"/>
      <c r="AE6" s="1"/>
      <c r="AF6" s="34"/>
      <c r="AG6" s="1"/>
      <c r="AH6" s="10">
        <f>MIN(15,(X6*0.2-Y6*0.2+Z6*0.6-AA6*0.6+AB6*1.8-AC6*1.8-AD6*1.2-AE6*3.6-AF6+AG6))</f>
        <v>0</v>
      </c>
      <c r="AI6" s="36"/>
      <c r="AJ6" s="36">
        <f>V6+W6+AH6+AI6</f>
        <v>0</v>
      </c>
      <c r="AK6" s="1">
        <f>(D6+J6+P6)*365+(E6+K6+Q6)*30+SUM(F6:I6)+SUM(L6:O6)+SUM(R6:U6)</f>
        <v>0</v>
      </c>
      <c r="AL6" s="18" t="str">
        <f>IF(AK6&gt;=1096,"採計年資超過3年","年資採近3年")</f>
        <v>年資採近3年</v>
      </c>
      <c r="AM6" s="12"/>
    </row>
    <row r="7" spans="1:39" ht="30.75" customHeight="1">
      <c r="A7" s="19">
        <v>2</v>
      </c>
      <c r="B7" s="33" t="s">
        <v>0</v>
      </c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>
        <f>MIN(35,(D7*12+E7*12/12+F7*12/12/28+G7*12/12/29+H7*12/12/30+I7*12/12/31+J7*10+K7*10/12+L7*10/12/28+M7*10/12/29+N7*10/12/30+O7*10/12/31+P7*7+Q7*7/12+R7*7/12/28+S7*7/12/29+T7*7/12/30+U7*7/12/31))</f>
        <v>0</v>
      </c>
      <c r="W7" s="1"/>
      <c r="X7" s="1"/>
      <c r="Y7" s="1"/>
      <c r="Z7" s="1"/>
      <c r="AA7" s="1"/>
      <c r="AB7" s="1"/>
      <c r="AC7" s="1"/>
      <c r="AD7" s="1"/>
      <c r="AE7" s="1"/>
      <c r="AF7" s="34"/>
      <c r="AG7" s="1"/>
      <c r="AH7" s="10">
        <f>MIN(15,(X7*0.2-Y7*0.2+Z7*0.6-AA7*0.6+AB7*1.8-AC7*1.8-AD7*1.2-AE7*3.6-AF7+AG7))</f>
        <v>0</v>
      </c>
      <c r="AI7" s="36"/>
      <c r="AJ7" s="36">
        <f>V7+W7+AH7+AI7</f>
        <v>0</v>
      </c>
      <c r="AK7" s="11"/>
      <c r="AL7" s="18" t="str">
        <f>IF(AK7&gt;=1096,"採計年資超過3年","年資採近3年")</f>
        <v>年資採近3年</v>
      </c>
      <c r="AM7" s="12"/>
    </row>
    <row r="8" spans="1:40" ht="30.75" customHeight="1">
      <c r="A8" s="19">
        <v>3</v>
      </c>
      <c r="B8" s="33" t="s">
        <v>0</v>
      </c>
      <c r="C8" s="3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>
        <f>MIN(35,(D8*12+E8*12/12+F8*12/12/28+G8*12/12/29+H8*12/12/30+I8*12/12/31+J8*10+K8*10/12+L8*10/12/28+M8*10/12/29+N8*10/12/30+O8*10/12/31+P8*7+Q8*7/12+R8*7/12/28+S8*7/12/29+T8*7/12/30+U8*7/12/31))</f>
        <v>0</v>
      </c>
      <c r="W8" s="1"/>
      <c r="X8" s="1"/>
      <c r="Y8" s="1"/>
      <c r="Z8" s="1"/>
      <c r="AA8" s="1"/>
      <c r="AB8" s="1"/>
      <c r="AC8" s="1"/>
      <c r="AD8" s="1"/>
      <c r="AE8" s="1"/>
      <c r="AF8" s="34"/>
      <c r="AG8" s="1"/>
      <c r="AH8" s="10">
        <f>MIN(15,(X8*0.2-Y8*0.2+Z8*0.6-AA8*0.6+AB8*1.8-AC8*1.8-AD8*1.2-AE8*3.6-AF8+AG8))</f>
        <v>0</v>
      </c>
      <c r="AI8" s="36"/>
      <c r="AJ8" s="36">
        <f>V8+W8+AH8+AI8</f>
        <v>0</v>
      </c>
      <c r="AK8" s="11"/>
      <c r="AL8" s="18" t="str">
        <f>IF(AK8&gt;=1096,"採計年資超過3年","年資採近3年")</f>
        <v>年資採近3年</v>
      </c>
      <c r="AM8" s="14"/>
      <c r="AN8" s="15"/>
    </row>
    <row r="9" spans="1:40" ht="30.75" customHeight="1">
      <c r="A9" s="19">
        <v>4</v>
      </c>
      <c r="B9" s="33"/>
      <c r="C9" s="3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>
        <f>MIN(35,(D9*12+E9*12/12+F9*12/12/28+G9*12/12/29+H9*12/12/30+I9*12/12/31+J9*10+K9*10/12+L9*10/12/28+M9*10/12/29+N9*10/12/30+O9*10/12/31+P9*7+Q9*7/12+R9*7/12/28+S9*7/12/29+T9*7/12/30+U9*7/12/31))</f>
        <v>0</v>
      </c>
      <c r="W9" s="1"/>
      <c r="X9" s="1"/>
      <c r="Y9" s="1"/>
      <c r="Z9" s="1"/>
      <c r="AA9" s="1"/>
      <c r="AB9" s="1"/>
      <c r="AC9" s="1"/>
      <c r="AD9" s="1"/>
      <c r="AE9" s="1"/>
      <c r="AF9" s="34"/>
      <c r="AG9" s="1"/>
      <c r="AH9" s="10">
        <f>MIN(15,(X9*0.2-Y9*0.2+Z9*0.6-AA9*0.6+AB9*1.8-AC9*1.8-AD9*1.2-AE9*3.6-AF9+AG9))</f>
        <v>0</v>
      </c>
      <c r="AI9" s="36"/>
      <c r="AJ9" s="36">
        <f>V9+W9+AH9+AI9</f>
        <v>0</v>
      </c>
      <c r="AK9" s="11"/>
      <c r="AL9" s="18" t="str">
        <f>IF(AK9&gt;=1096,"採計年資超過3年","年資採近3年")</f>
        <v>年資採近3年</v>
      </c>
      <c r="AM9" s="14"/>
      <c r="AN9" s="16"/>
    </row>
    <row r="10" spans="1:40" ht="30.75" customHeight="1">
      <c r="A10" s="19">
        <v>5</v>
      </c>
      <c r="B10" s="33"/>
      <c r="C10" s="3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>
        <f>MIN(35,(D10*12+E10*12/12+F10*12/12/28+G10*12/12/29+H10*12/12/30+I10*12/12/31+J10*10+K10*10/12+L10*10/12/28+M10*10/12/29+N10*10/12/30+O10*10/12/31+P10*7+Q10*7/12+R10*7/12/28+S10*7/12/29+T10*7/12/30+U10*7/12/31))</f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34"/>
      <c r="AG10" s="1"/>
      <c r="AH10" s="10">
        <f>MIN(15,(X10*0.2-Y10*0.2+Z10*0.6-AA10*0.6+AB10*1.8-AC10*1.8-AD10*1.2-AE10*3.6-AF10+AG10))</f>
        <v>0</v>
      </c>
      <c r="AI10" s="36"/>
      <c r="AJ10" s="36">
        <f>V10+W10+AH10+AI10</f>
        <v>0</v>
      </c>
      <c r="AK10" s="11"/>
      <c r="AL10" s="18" t="str">
        <f>IF(AK10&gt;=1096,"採計年資超過3年","年資採近3年")</f>
        <v>年資採近3年</v>
      </c>
      <c r="AM10" s="17"/>
      <c r="AN10" s="16"/>
    </row>
    <row r="11" spans="1:40" ht="30.75" customHeight="1">
      <c r="A11" s="19">
        <v>6</v>
      </c>
      <c r="B11" s="33"/>
      <c r="C11" s="3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>
        <f>MIN(35,(D11*12+E11*12/12+F11*12/12/28+G11*12/12/29+H11*12/12/30+I11*12/12/31+J11*10+K11*10/12+L11*10/12/28+M11*10/12/29+N11*10/12/30+O11*10/12/31+P11*7+Q11*7/12+R11*7/12/28+S11*7/12/29+T11*7/12/30+U11*7/12/31))</f>
        <v>0</v>
      </c>
      <c r="W11" s="1"/>
      <c r="X11" s="1"/>
      <c r="Y11" s="1"/>
      <c r="Z11" s="1"/>
      <c r="AA11" s="1"/>
      <c r="AB11" s="1"/>
      <c r="AC11" s="1"/>
      <c r="AD11" s="1"/>
      <c r="AE11" s="1"/>
      <c r="AF11" s="34"/>
      <c r="AG11" s="1"/>
      <c r="AH11" s="10">
        <f>MIN(15,(X11*0.2-Y11*0.2+Z11*0.6-AA11*0.6+AB11*1.8-AC11*1.8-AD11*1.2-AE11*3.6-AF11+AG11))</f>
        <v>0</v>
      </c>
      <c r="AI11" s="36"/>
      <c r="AJ11" s="36">
        <f>V11+W11+AH11+AI11</f>
        <v>0</v>
      </c>
      <c r="AK11" s="11"/>
      <c r="AL11" s="18" t="str">
        <f>IF(AK11&gt;=1096,"採計年資超過3年","年資採近3年")</f>
        <v>年資採近3年</v>
      </c>
      <c r="AM11" s="16"/>
      <c r="AN11" s="16"/>
    </row>
    <row r="12" ht="16.5"/>
    <row r="13" spans="1:38" s="32" customFormat="1" ht="24.75" customHeight="1">
      <c r="A13" s="97" t="s">
        <v>79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s="32" customFormat="1" ht="37.5" customHeight="1">
      <c r="A14" s="101" t="s">
        <v>70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</row>
    <row r="15" spans="1:38" s="32" customFormat="1" ht="24.75" customHeight="1">
      <c r="A15" s="96" t="s">
        <v>81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8" s="32" customFormat="1" ht="24.75" customHeight="1">
      <c r="A16" s="96" t="s">
        <v>69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38" s="32" customFormat="1" ht="24.75" customHeight="1">
      <c r="A17" s="96" t="s">
        <v>71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38" s="32" customFormat="1" ht="24.75" customHeight="1">
      <c r="A18" s="96" t="s">
        <v>72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38" s="32" customFormat="1" ht="24.75" customHeight="1">
      <c r="A19" s="96" t="s">
        <v>73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</row>
    <row r="20" spans="1:38" s="32" customFormat="1" ht="24.75" customHeight="1">
      <c r="A20" s="96" t="s">
        <v>68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1:38" s="32" customFormat="1" ht="24.75" customHeight="1">
      <c r="A21" s="97" t="s">
        <v>80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</row>
  </sheetData>
  <sheetProtection/>
  <mergeCells count="39">
    <mergeCell ref="A20:AL20"/>
    <mergeCell ref="A21:AL21"/>
    <mergeCell ref="AK2:AK5"/>
    <mergeCell ref="A13:AL13"/>
    <mergeCell ref="A14:AL14"/>
    <mergeCell ref="A16:AL16"/>
    <mergeCell ref="A15:AL15"/>
    <mergeCell ref="A18:AL18"/>
    <mergeCell ref="A19:AL19"/>
    <mergeCell ref="A17:AL17"/>
    <mergeCell ref="AD3:AF4"/>
    <mergeCell ref="AG3:AG4"/>
    <mergeCell ref="F4:I4"/>
    <mergeCell ref="P3:U3"/>
    <mergeCell ref="J4:J5"/>
    <mergeCell ref="K4:K5"/>
    <mergeCell ref="L4:O4"/>
    <mergeCell ref="Q4:Q5"/>
    <mergeCell ref="R4:U4"/>
    <mergeCell ref="AL2:AL5"/>
    <mergeCell ref="AJ2:AJ5"/>
    <mergeCell ref="A1:AL1"/>
    <mergeCell ref="W2:W4"/>
    <mergeCell ref="AI2:AI4"/>
    <mergeCell ref="X3:Y4"/>
    <mergeCell ref="AB3:AC4"/>
    <mergeCell ref="A2:A5"/>
    <mergeCell ref="E4:E5"/>
    <mergeCell ref="X2:AH2"/>
    <mergeCell ref="AH3:AH5"/>
    <mergeCell ref="Z3:AA4"/>
    <mergeCell ref="C2:C5"/>
    <mergeCell ref="B2:B5"/>
    <mergeCell ref="D2:V2"/>
    <mergeCell ref="P4:P5"/>
    <mergeCell ref="J3:O3"/>
    <mergeCell ref="V3:V5"/>
    <mergeCell ref="D3:I3"/>
    <mergeCell ref="D4:D5"/>
  </mergeCells>
  <conditionalFormatting sqref="AL6">
    <cfRule type="cellIs" priority="135" dxfId="135" operator="greaterThanOrEqual" stopIfTrue="1">
      <formula>1096</formula>
    </cfRule>
  </conditionalFormatting>
  <conditionalFormatting sqref="AL6">
    <cfRule type="cellIs" priority="134" dxfId="136" operator="greaterThanOrEqual" stopIfTrue="1">
      <formula>1096</formula>
    </cfRule>
  </conditionalFormatting>
  <conditionalFormatting sqref="AK6">
    <cfRule type="expression" priority="131" dxfId="135" stopIfTrue="1">
      <formula>"&gt;=1096"</formula>
    </cfRule>
    <cfRule type="cellIs" priority="132" dxfId="137" operator="greaterThan" stopIfTrue="1">
      <formula>1197</formula>
    </cfRule>
    <cfRule type="expression" priority="133" dxfId="138" stopIfTrue="1">
      <formula>"&gt;=1096"</formula>
    </cfRule>
  </conditionalFormatting>
  <conditionalFormatting sqref="AL8:AL11">
    <cfRule type="cellIs" priority="93" dxfId="136" operator="greaterThanOrEqual" stopIfTrue="1">
      <formula>1096</formula>
    </cfRule>
  </conditionalFormatting>
  <conditionalFormatting sqref="AL7">
    <cfRule type="cellIs" priority="100" dxfId="135" operator="greaterThanOrEqual" stopIfTrue="1">
      <formula>1096</formula>
    </cfRule>
  </conditionalFormatting>
  <conditionalFormatting sqref="AL7">
    <cfRule type="cellIs" priority="99" dxfId="136" operator="greaterThanOrEqual" stopIfTrue="1">
      <formula>1096</formula>
    </cfRule>
  </conditionalFormatting>
  <conditionalFormatting sqref="AL8:AL11">
    <cfRule type="cellIs" priority="94" dxfId="135" operator="greaterThanOrEqual" stopIfTrue="1">
      <formula>1096</formula>
    </cfRule>
  </conditionalFormatting>
  <printOptions/>
  <pageMargins left="0.7874015748031497" right="0" top="0.5905511811023623" bottom="0.5905511811023623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李雅琪</cp:lastModifiedBy>
  <cp:lastPrinted>2020-02-13T01:23:27Z</cp:lastPrinted>
  <dcterms:created xsi:type="dcterms:W3CDTF">2003-12-30T06:48:58Z</dcterms:created>
  <dcterms:modified xsi:type="dcterms:W3CDTF">2020-02-13T01:23:47Z</dcterms:modified>
  <cp:category/>
  <cp:version/>
  <cp:contentType/>
  <cp:contentStatus/>
</cp:coreProperties>
</file>