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待遇加給\01待遇調整\113年調薪\04-約聘僱&amp;臨時約聘僱\"/>
    </mc:Choice>
  </mc:AlternateContent>
  <bookViews>
    <workbookView xWindow="0" yWindow="0" windowWidth="15360" windowHeight="7710" activeTab="2"/>
  </bookViews>
  <sheets>
    <sheet name="約僱一至三級" sheetId="1" r:id="rId1"/>
    <sheet name="約僱四至六級" sheetId="2" r:id="rId2"/>
    <sheet name="約聘一至三級" sheetId="5" r:id="rId3"/>
    <sheet name="約聘四至六級" sheetId="7" r:id="rId4"/>
    <sheet name="計算公式說明"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2" l="1"/>
  <c r="G26" i="7" l="1"/>
  <c r="G27" i="7"/>
  <c r="G28" i="7"/>
  <c r="G29" i="7"/>
  <c r="G30" i="7"/>
  <c r="G31" i="7"/>
  <c r="G32" i="7"/>
  <c r="G33" i="7"/>
  <c r="G34" i="7"/>
  <c r="G25" i="7"/>
  <c r="G16" i="7"/>
  <c r="G17" i="7"/>
  <c r="G18" i="7"/>
  <c r="G19" i="7"/>
  <c r="G20" i="7"/>
  <c r="G21" i="7"/>
  <c r="G22" i="7"/>
  <c r="G23" i="7"/>
  <c r="G24" i="7"/>
  <c r="G15" i="7"/>
  <c r="G6" i="7"/>
  <c r="G7" i="7"/>
  <c r="G8" i="7"/>
  <c r="G9" i="7"/>
  <c r="G10" i="7"/>
  <c r="G11" i="7"/>
  <c r="G12" i="7"/>
  <c r="G13" i="7"/>
  <c r="G14" i="7"/>
  <c r="G5" i="7"/>
  <c r="G26" i="5"/>
  <c r="G27" i="5"/>
  <c r="G28" i="5"/>
  <c r="G29" i="5"/>
  <c r="G30" i="5"/>
  <c r="G31" i="5"/>
  <c r="G32" i="5"/>
  <c r="G33" i="5"/>
  <c r="G34" i="5"/>
  <c r="G25" i="5"/>
  <c r="G16" i="5"/>
  <c r="G17" i="5"/>
  <c r="G18" i="5"/>
  <c r="G19" i="5"/>
  <c r="G20" i="5"/>
  <c r="G21" i="5"/>
  <c r="G22" i="5"/>
  <c r="G23" i="5"/>
  <c r="G24" i="5"/>
  <c r="G15" i="5"/>
  <c r="G6" i="5"/>
  <c r="G7" i="5"/>
  <c r="G8" i="5"/>
  <c r="G9" i="5"/>
  <c r="G10" i="5"/>
  <c r="G11" i="5"/>
  <c r="G12" i="5"/>
  <c r="G13" i="5"/>
  <c r="G14" i="5"/>
  <c r="G5" i="5"/>
  <c r="I36" i="2"/>
  <c r="I37" i="2"/>
  <c r="I38" i="2"/>
  <c r="I39" i="2"/>
  <c r="I41" i="2"/>
  <c r="I42" i="2"/>
  <c r="I43" i="2"/>
  <c r="I44" i="2"/>
  <c r="I45" i="2"/>
  <c r="I46" i="2"/>
  <c r="I47" i="2"/>
  <c r="I48" i="2"/>
  <c r="I49" i="2"/>
  <c r="I35" i="2"/>
  <c r="I21" i="2"/>
  <c r="I22" i="2"/>
  <c r="I23" i="2"/>
  <c r="I24" i="2"/>
  <c r="I25" i="2"/>
  <c r="I26" i="2"/>
  <c r="I27" i="2"/>
  <c r="I28" i="2"/>
  <c r="I29" i="2"/>
  <c r="I30" i="2"/>
  <c r="I31" i="2"/>
  <c r="I32" i="2"/>
  <c r="I33" i="2"/>
  <c r="I34" i="2"/>
  <c r="I20" i="2"/>
  <c r="I6" i="2"/>
  <c r="I7" i="2"/>
  <c r="I8" i="2"/>
  <c r="I9" i="2"/>
  <c r="I10" i="2"/>
  <c r="I11" i="2"/>
  <c r="I12" i="2"/>
  <c r="I13" i="2"/>
  <c r="I14" i="2"/>
  <c r="I15" i="2"/>
  <c r="I16" i="2"/>
  <c r="I17" i="2"/>
  <c r="I18" i="2"/>
  <c r="I19" i="2"/>
  <c r="I5" i="2"/>
  <c r="I36" i="1"/>
  <c r="I37" i="1"/>
  <c r="I38" i="1"/>
  <c r="I39" i="1"/>
  <c r="I40" i="1"/>
  <c r="I41" i="1"/>
  <c r="I42" i="1"/>
  <c r="I43" i="1"/>
  <c r="I44" i="1"/>
  <c r="I45" i="1"/>
  <c r="I46" i="1"/>
  <c r="I47" i="1"/>
  <c r="I48" i="1"/>
  <c r="I49" i="1"/>
  <c r="I35" i="1"/>
  <c r="I21" i="1"/>
  <c r="I22" i="1"/>
  <c r="I23" i="1"/>
  <c r="I24" i="1"/>
  <c r="I25" i="1"/>
  <c r="I26" i="1"/>
  <c r="I27" i="1"/>
  <c r="I28" i="1"/>
  <c r="I29" i="1"/>
  <c r="I30" i="1"/>
  <c r="I31" i="1"/>
  <c r="I32" i="1"/>
  <c r="I33" i="1"/>
  <c r="I34" i="1"/>
  <c r="I20" i="1"/>
  <c r="I6" i="1"/>
  <c r="I7" i="1"/>
  <c r="I8" i="1"/>
  <c r="I9" i="1"/>
  <c r="I10" i="1"/>
  <c r="I11" i="1"/>
  <c r="I12" i="1"/>
  <c r="I13" i="1"/>
  <c r="I14" i="1"/>
  <c r="I15" i="1"/>
  <c r="I16" i="1"/>
  <c r="I17" i="1"/>
  <c r="I18" i="1"/>
  <c r="I19" i="1"/>
  <c r="I5" i="1"/>
  <c r="H27" i="7" l="1"/>
  <c r="H28" i="7"/>
  <c r="H29" i="7"/>
  <c r="H30" i="7"/>
  <c r="H31" i="7"/>
  <c r="H33" i="7"/>
  <c r="H34" i="7"/>
  <c r="H17" i="7"/>
  <c r="H18" i="7"/>
  <c r="H19" i="7"/>
  <c r="H20" i="7"/>
  <c r="H21" i="7"/>
  <c r="H22" i="7"/>
  <c r="H23" i="7"/>
  <c r="H24" i="7"/>
  <c r="H15" i="7"/>
  <c r="H6" i="7"/>
  <c r="H8" i="7"/>
  <c r="H9" i="7"/>
  <c r="H11" i="7"/>
  <c r="H12" i="7"/>
  <c r="H13" i="7"/>
  <c r="H14" i="7"/>
  <c r="H5" i="7"/>
  <c r="H32" i="7"/>
  <c r="H26" i="7"/>
  <c r="H25" i="7"/>
  <c r="H16" i="7"/>
  <c r="H10" i="7"/>
  <c r="H7" i="7"/>
  <c r="H34" i="5" l="1"/>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J36" i="2"/>
  <c r="J37" i="2"/>
  <c r="J39" i="2"/>
  <c r="J41" i="2"/>
  <c r="J42" i="2"/>
  <c r="J44" i="2"/>
  <c r="J47" i="2"/>
  <c r="J48" i="2"/>
  <c r="J49" i="2"/>
  <c r="J21" i="2"/>
  <c r="J22" i="2"/>
  <c r="J23" i="2"/>
  <c r="J24" i="2"/>
  <c r="J26" i="2"/>
  <c r="J27" i="2"/>
  <c r="J29" i="2"/>
  <c r="J31" i="2"/>
  <c r="J32" i="2"/>
  <c r="J33" i="2"/>
  <c r="J34" i="2"/>
  <c r="J20" i="2"/>
  <c r="J13" i="2"/>
  <c r="J14" i="2"/>
  <c r="J15" i="2"/>
  <c r="J16" i="2"/>
  <c r="J17" i="2"/>
  <c r="J5" i="2"/>
  <c r="J46" i="2"/>
  <c r="J45" i="2"/>
  <c r="J43" i="2"/>
  <c r="J40" i="2"/>
  <c r="J38" i="2"/>
  <c r="J35" i="2"/>
  <c r="J30" i="2"/>
  <c r="J28" i="2"/>
  <c r="J25" i="2"/>
  <c r="J19" i="2"/>
  <c r="J18" i="2"/>
  <c r="J12" i="2"/>
  <c r="J11" i="2"/>
  <c r="J10" i="2"/>
  <c r="J9" i="2"/>
  <c r="J8" i="2"/>
  <c r="J7" i="2"/>
  <c r="J6" i="2"/>
  <c r="J22" i="1" l="1"/>
  <c r="J27" i="1"/>
  <c r="J29" i="1"/>
  <c r="J34" i="1"/>
  <c r="J39" i="1"/>
  <c r="J40" i="1"/>
  <c r="J41" i="1"/>
  <c r="J36" i="1"/>
  <c r="J37" i="1"/>
  <c r="J38" i="1"/>
  <c r="J42" i="1"/>
  <c r="J43" i="1"/>
  <c r="J44" i="1"/>
  <c r="J45" i="1"/>
  <c r="J46" i="1"/>
  <c r="J47" i="1"/>
  <c r="J48" i="1"/>
  <c r="J49" i="1"/>
  <c r="J35" i="1"/>
  <c r="J21" i="1"/>
  <c r="J23" i="1"/>
  <c r="J24" i="1"/>
  <c r="J25" i="1"/>
  <c r="J26" i="1"/>
  <c r="J28" i="1"/>
  <c r="J30" i="1"/>
  <c r="J31" i="1"/>
  <c r="J32" i="1"/>
  <c r="J33" i="1"/>
  <c r="J20" i="1"/>
  <c r="J12" i="1"/>
  <c r="J13" i="1"/>
  <c r="J14" i="1"/>
  <c r="J15" i="1"/>
  <c r="J16" i="1"/>
  <c r="J17" i="1"/>
  <c r="J18" i="1"/>
  <c r="J19" i="1"/>
  <c r="J6" i="1"/>
  <c r="J7" i="1"/>
  <c r="J8" i="1"/>
  <c r="J9" i="1"/>
  <c r="J10" i="1"/>
  <c r="J11" i="1"/>
  <c r="J5" i="1"/>
</calcChain>
</file>

<file path=xl/sharedStrings.xml><?xml version="1.0" encoding="utf-8"?>
<sst xmlns="http://schemas.openxmlformats.org/spreadsheetml/2006/main" count="86" uniqueCount="41">
  <si>
    <t>報酬薪點</t>
    <phoneticPr fontId="1" type="noConversion"/>
  </si>
  <si>
    <t>每點折合率</t>
    <phoneticPr fontId="1" type="noConversion"/>
  </si>
  <si>
    <t>第一級</t>
    <phoneticPr fontId="1" type="noConversion"/>
  </si>
  <si>
    <t>第四級</t>
    <phoneticPr fontId="1" type="noConversion"/>
  </si>
  <si>
    <t>等別</t>
    <phoneticPr fontId="1" type="noConversion"/>
  </si>
  <si>
    <t>二
等</t>
    <phoneticPr fontId="1" type="noConversion"/>
  </si>
  <si>
    <t>三
等</t>
    <phoneticPr fontId="1" type="noConversion"/>
  </si>
  <si>
    <t>四
等</t>
    <phoneticPr fontId="1" type="noConversion"/>
  </si>
  <si>
    <t>五
等</t>
    <phoneticPr fontId="1" type="noConversion"/>
  </si>
  <si>
    <t>第二級</t>
    <phoneticPr fontId="1" type="noConversion"/>
  </si>
  <si>
    <t>第三級</t>
    <phoneticPr fontId="1" type="noConversion"/>
  </si>
  <si>
    <t>第五級</t>
    <phoneticPr fontId="1" type="noConversion"/>
  </si>
  <si>
    <t>第六級</t>
    <phoneticPr fontId="1" type="noConversion"/>
  </si>
  <si>
    <t>六
等</t>
    <phoneticPr fontId="1" type="noConversion"/>
  </si>
  <si>
    <t>七
等</t>
    <phoneticPr fontId="1" type="noConversion"/>
  </si>
  <si>
    <t>第一級</t>
    <phoneticPr fontId="1" type="noConversion"/>
  </si>
  <si>
    <t>第二級</t>
    <phoneticPr fontId="1" type="noConversion"/>
  </si>
  <si>
    <t>第三級</t>
    <phoneticPr fontId="1" type="noConversion"/>
  </si>
  <si>
    <t>七
等</t>
    <phoneticPr fontId="1" type="noConversion"/>
  </si>
  <si>
    <t>第四級</t>
    <phoneticPr fontId="1" type="noConversion"/>
  </si>
  <si>
    <t>第五級</t>
    <phoneticPr fontId="1" type="noConversion"/>
  </si>
  <si>
    <t>第六級</t>
    <phoneticPr fontId="1" type="noConversion"/>
  </si>
  <si>
    <t>五
等</t>
    <phoneticPr fontId="1" type="noConversion"/>
  </si>
  <si>
    <t>人員
類別</t>
    <phoneticPr fontId="1" type="noConversion"/>
  </si>
  <si>
    <t>約
僱
人
員</t>
    <phoneticPr fontId="1" type="noConversion"/>
  </si>
  <si>
    <t>約
僱
人
員</t>
    <phoneticPr fontId="1" type="noConversion"/>
  </si>
  <si>
    <t>約
聘
人
員</t>
    <phoneticPr fontId="1" type="noConversion"/>
  </si>
  <si>
    <t>約
聘
人
員</t>
    <phoneticPr fontId="1" type="noConversion"/>
  </si>
  <si>
    <t>地域加給合理化
調整方案級別</t>
    <phoneticPr fontId="1" type="noConversion"/>
  </si>
  <si>
    <t>山僻地區約聘僱人員酬金薪點折合率計算公式說明</t>
    <phoneticPr fontId="1" type="noConversion"/>
  </si>
  <si>
    <t>實支數
(元，新台幣)</t>
    <phoneticPr fontId="1" type="noConversion"/>
  </si>
  <si>
    <t>地域加給合理化
調整方案級別</t>
    <phoneticPr fontId="1" type="noConversion"/>
  </si>
  <si>
    <r>
      <t>備註:
一、本表適用對象為嘉義縣所屬機關學校約聘僱人員。
二、本表列標準係依行政院</t>
    </r>
    <r>
      <rPr>
        <sz val="12"/>
        <rFont val="標楷體"/>
        <family val="4"/>
        <charset val="136"/>
      </rPr>
      <t>113年1月4日院授人給字第11300000011號函訂定，本府及所屬機關學校約聘僱人員薪點
    折合率依每點135元計算，並依行政院79年12月24日臺79人政肆字第53044號函略以，為兼顧服務於山僻、離
    島地區約聘僱人員之辛勞及羅致人才需要，應由各主管機關在同一地區編制內公教員工「地域加給」之「基本
    標準」金額範圍內，衡酌實際狀況，提高其酬金薪點</t>
    </r>
    <r>
      <rPr>
        <sz val="12"/>
        <color theme="1"/>
        <rFont val="標楷體"/>
        <family val="4"/>
        <charset val="136"/>
      </rPr>
      <t>折合率標準，不受行政院訂頒通案薪最高之限制。
三、中央補助進用之約聘僱人員依各該補助計畫辦理，不適用本表。</t>
    </r>
    <phoneticPr fontId="1" type="noConversion"/>
  </si>
  <si>
    <t>備註:
一、本表適用對象為嘉義縣所屬機關學校約聘僱人員。
二、本表列標準係依行政院113年1月4日院授人給字第11300000011號函訂定，本府及所屬機關學校約聘僱人員薪點
    折合率依每點135元計算，並依行政院79年12月24日臺79人政肆字第53044號函略以，為兼顧服務於山僻、離
    島地區約聘僱人員之辛勞及羅致人才需要，應由各主管機關在同一地區編制內公教員工「地域加給」之「基本
    標準」金額範圍內，衡酌實際狀況，提高其酬金薪點折合率標準，不受行政院訂頒通案薪最高之限制。
三、中央補助進用之約聘僱人員依各該補助計畫辦理，不適用本表。</t>
    <phoneticPr fontId="1" type="noConversion"/>
  </si>
  <si>
    <t>備註:
一、本表適用對象為嘉義縣所屬機關學校約聘僱人員。
二、本表列標準係依行政院113年1月4日院授人給字第11300000011號函訂定，本府及所屬機關學校
    約聘僱人員薪點折合率依每點135元計算，並依行政院79年12月24日臺79人政肆字第53044號函
    略以，為兼顧服務於山僻、離島地區約聘僱人員之辛勞及羅致人才需要，應由各主管機關在同一
    地區編制內公教員工「地域加給」之「基本標準」金額範圍內，衡酌實際狀況，提高其酬金薪點
    折合率標準，不受行政院訂頒通案薪最高之限制。
三、中央補助進用之約聘僱人員依各該補助計畫辦理，不適用本表。</t>
    <phoneticPr fontId="1" type="noConversion"/>
  </si>
  <si>
    <t>備註:
一、本表適用對象為嘉義縣所屬機關學校約聘僱人員。
二、本表列標準係依行政院113年1月4日院授人給字第11300000011號函訂定，本府及所屬機關學校
    約聘僱人員薪點折合率依每點135元計算，並依行政院79年12月24日臺79人政肆字第53044號函
    略以，為兼顧服務於山僻、離島地區約聘僱人員之辛勞及羅致人才需要，應由各主管機關在同一
    地區編制內公教員工「地域加給」之「基本標準」金額範圍內，衡酌實際狀況，提高其酬金薪點
    折合率標準，不受行政院訂頒通案薪最高之限制。
三、中央補助進用之約聘僱人員依各該補助計畫辦理，不適用本表。</t>
    <phoneticPr fontId="1" type="noConversion"/>
  </si>
  <si>
    <r>
      <t xml:space="preserve">嘉義縣所屬機關學校服務山僻地區約聘僱人員酬金薪點折合率標準表
                   </t>
    </r>
    <r>
      <rPr>
        <sz val="12"/>
        <color theme="1"/>
        <rFont val="標楷體"/>
        <family val="4"/>
        <charset val="136"/>
      </rPr>
      <t xml:space="preserve"> 113年1月19日府人福字第1130016104號函頒，自113年1月1日生效</t>
    </r>
    <phoneticPr fontId="1" type="noConversion"/>
  </si>
  <si>
    <r>
      <t xml:space="preserve">嘉義縣所屬機關學校服務山僻地區約聘僱人員酬金薪點折合率標準表
                   </t>
    </r>
    <r>
      <rPr>
        <sz val="12"/>
        <color theme="1"/>
        <rFont val="標楷體"/>
        <family val="4"/>
        <charset val="136"/>
      </rPr>
      <t xml:space="preserve"> 113年1月19日府人福字第1130016104號函頒，自113年1月1日生效</t>
    </r>
    <phoneticPr fontId="1" type="noConversion"/>
  </si>
  <si>
    <r>
      <t xml:space="preserve">嘉義縣所屬機關學校服務山僻地區約聘僱人員酬金薪點折合率標準表
                   </t>
    </r>
    <r>
      <rPr>
        <sz val="12"/>
        <color theme="1"/>
        <rFont val="標楷體"/>
        <family val="4"/>
        <charset val="136"/>
      </rPr>
      <t xml:space="preserve">  113年1月19日府人福字第1130016104號函頒，自113年1月1日生效</t>
    </r>
    <phoneticPr fontId="1" type="noConversion"/>
  </si>
  <si>
    <r>
      <t xml:space="preserve">嘉義縣所屬機關學校服務山僻地區約聘僱人員酬金薪點折合率標準表
                   </t>
    </r>
    <r>
      <rPr>
        <sz val="12"/>
        <color theme="1"/>
        <rFont val="標楷體"/>
        <family val="4"/>
        <charset val="136"/>
      </rPr>
      <t xml:space="preserve"> 113年1月19日府人福字第1130016104號函頒，自113年1月1日生效</t>
    </r>
    <phoneticPr fontId="1" type="noConversion"/>
  </si>
  <si>
    <r>
      <t xml:space="preserve">  
◎</t>
    </r>
    <r>
      <rPr>
        <u/>
        <sz val="14"/>
        <rFont val="標楷體"/>
        <family val="4"/>
        <charset val="136"/>
      </rPr>
      <t>每點折合率</t>
    </r>
    <r>
      <rPr>
        <sz val="14"/>
        <rFont val="標楷體"/>
        <family val="4"/>
        <charset val="136"/>
      </rPr>
      <t xml:space="preserve">
  =地域加給基本數額/報酬薪點+一般人員薪點折合率(135元)〔取至小數點  
   第一位，第二位以下無條件捨去〕</t>
    </r>
    <r>
      <rPr>
        <u/>
        <sz val="14"/>
        <rFont val="標楷體"/>
        <family val="4"/>
        <charset val="136"/>
      </rPr>
      <t xml:space="preserve">
</t>
    </r>
    <r>
      <rPr>
        <sz val="14"/>
        <rFont val="標楷體"/>
        <family val="4"/>
        <charset val="136"/>
      </rPr>
      <t xml:space="preserve">
◎</t>
    </r>
    <r>
      <rPr>
        <u/>
        <sz val="14"/>
        <rFont val="標楷體"/>
        <family val="4"/>
        <charset val="136"/>
      </rPr>
      <t>實支數</t>
    </r>
    <r>
      <rPr>
        <sz val="14"/>
        <rFont val="標楷體"/>
        <family val="4"/>
        <charset val="136"/>
      </rPr>
      <t xml:space="preserve">
  =報酬薪點*每點折合率〔取至個位，小數點第一位以下無條件捨去〕
例1：甲君任職於本縣大埔鄉公所擔任五等280薪點約僱人員，則甲君每月實支
     數為38,808元。
△
1.大埔鄉公所地域加給級別為第一級，基本數額為1,030元
2.甲君支280薪點，經計算後每點折合率為138.6元
  (計算公式:</t>
    </r>
    <r>
      <rPr>
        <u/>
        <sz val="14"/>
        <rFont val="標楷體"/>
        <family val="4"/>
        <charset val="136"/>
      </rPr>
      <t>每點折合率</t>
    </r>
    <r>
      <rPr>
        <sz val="14"/>
        <rFont val="標楷體"/>
        <family val="4"/>
        <charset val="136"/>
      </rPr>
      <t>=基本數額1,030元/280薪點+135元
   =3.67+135=138.67≒138.6元)
3.甲君每月實支數為38,808元
  (計算公式:</t>
    </r>
    <r>
      <rPr>
        <u/>
        <sz val="14"/>
        <rFont val="標楷體"/>
        <family val="4"/>
        <charset val="136"/>
      </rPr>
      <t>實支數</t>
    </r>
    <r>
      <rPr>
        <sz val="14"/>
        <rFont val="標楷體"/>
        <family val="4"/>
        <charset val="136"/>
      </rPr>
      <t>=280薪點*每點折合率138.6元=38,808元)
例2：乙君任職於本縣阿里鄉公所擔任六等296薪點約聘人員，則乙君每月實支
     數為44,074元。 
△
1.阿里山鄉公所地域加給級別為第四級，基本數額為4,120元
2.乙君支296薪點，經計算後每點折合率為148.9元
  (計算公式:每點折合率=基本數額4,120元/296薪點+135元
   =13.91+135=148.91≒148.9元)
3.乙君每月實支數為44,074元
  (計算公式:實支數=296薪點*每點折合率為148.9元=44,074.4元≒44,074元)</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</si>
</sst>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2"/>
      <color theme="1"/>
      <name val="新細明體"/>
      <family val="2"/>
      <charset val="136"/>
      <scheme val="minor"/>
    </font>
    <font>
      <sz val="9"/>
      <name val="新細明體"/>
      <family val="2"/>
      <charset val="136"/>
      <scheme val="minor"/>
    </font>
    <font>
      <sz val="12"/>
      <color theme="1"/>
      <name val="標楷體"/>
      <family val="4"/>
      <charset val="136"/>
    </font>
    <font>
      <sz val="14"/>
      <color theme="1"/>
      <name val="標楷體"/>
      <family val="4"/>
      <charset val="136"/>
    </font>
    <font>
      <sz val="16"/>
      <color theme="1"/>
      <name val="標楷體"/>
      <family val="4"/>
      <charset val="136"/>
    </font>
    <font>
      <sz val="16"/>
      <color theme="1"/>
      <name val="新細明體"/>
      <family val="1"/>
      <charset val="136"/>
    </font>
    <font>
      <sz val="12"/>
      <name val="標楷體"/>
      <family val="4"/>
      <charset val="136"/>
    </font>
    <font>
      <sz val="14"/>
      <name val="標楷體"/>
      <family val="4"/>
      <charset val="136"/>
    </font>
    <font>
      <u/>
      <sz val="14"/>
      <name val="標楷體"/>
      <family val="4"/>
      <charset val="136"/>
    </font>
    <font>
      <sz val="12"/>
      <name val="新細明體"/>
      <family val="2"/>
      <charset val="136"/>
      <scheme val="minor"/>
    </font>
  </fonts>
  <fills count="2">
    <fill>
      <patternFill patternType="none"/>
    </fill>
    <fill>
      <patternFill patternType="gray125"/>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Border="1">
      <alignment vertical="center"/>
    </xf>
    <xf numFmtId="0" fontId="2" fillId="0" borderId="8" xfId="0" applyFont="1" applyBorder="1">
      <alignment vertical="center"/>
    </xf>
    <xf numFmtId="0" fontId="2" fillId="0" borderId="1" xfId="0"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2" fillId="0" borderId="9" xfId="0" applyFont="1" applyBorder="1">
      <alignment vertical="center"/>
    </xf>
    <xf numFmtId="0" fontId="4" fillId="0" borderId="0" xfId="0" applyFont="1">
      <alignment vertical="center"/>
    </xf>
    <xf numFmtId="0" fontId="5" fillId="0" borderId="0" xfId="0" applyFont="1">
      <alignment vertical="center"/>
    </xf>
    <xf numFmtId="0" fontId="6" fillId="0" borderId="1" xfId="0" applyFont="1" applyBorder="1" applyAlignment="1">
      <alignment horizontal="center" vertical="center"/>
    </xf>
    <xf numFmtId="0" fontId="6" fillId="0" borderId="0" xfId="0" applyFont="1">
      <alignment vertical="center"/>
    </xf>
    <xf numFmtId="0" fontId="2" fillId="0" borderId="2" xfId="0" applyFont="1"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readingOrder="1"/>
    </xf>
    <xf numFmtId="0" fontId="2" fillId="0" borderId="4" xfId="0" applyFont="1" applyBorder="1" applyAlignment="1">
      <alignment horizontal="left" vertical="center" readingOrder="1"/>
    </xf>
    <xf numFmtId="0" fontId="2" fillId="0" borderId="5" xfId="0" applyFont="1" applyBorder="1" applyAlignment="1">
      <alignment horizontal="left" vertical="center" readingOrder="1"/>
    </xf>
    <xf numFmtId="0" fontId="2" fillId="0" borderId="0" xfId="0" applyFont="1" applyBorder="1" applyAlignment="1">
      <alignment horizontal="left" vertical="center" readingOrder="1"/>
    </xf>
    <xf numFmtId="0" fontId="2" fillId="0" borderId="6" xfId="0" applyFont="1" applyBorder="1" applyAlignment="1">
      <alignment horizontal="left" vertical="center" readingOrder="1"/>
    </xf>
    <xf numFmtId="0" fontId="2" fillId="0" borderId="7" xfId="0" applyFont="1" applyBorder="1" applyAlignment="1">
      <alignment horizontal="left" vertical="center" readingOrder="1"/>
    </xf>
    <xf numFmtId="0" fontId="2" fillId="0" borderId="8" xfId="0" applyFont="1" applyBorder="1" applyAlignment="1">
      <alignment horizontal="left" vertical="center" readingOrder="1"/>
    </xf>
    <xf numFmtId="0" fontId="2" fillId="0" borderId="9" xfId="0" applyFont="1" applyBorder="1" applyAlignment="1">
      <alignment horizontal="left" vertical="center" readingOrder="1"/>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2" fillId="0" borderId="12"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6" fillId="0" borderId="2" xfId="0" applyFont="1" applyBorder="1" applyAlignment="1">
      <alignment horizontal="left" vertical="center" wrapText="1" readingOrder="1"/>
    </xf>
    <xf numFmtId="0" fontId="6" fillId="0" borderId="3" xfId="0" applyFont="1" applyBorder="1" applyAlignment="1">
      <alignment horizontal="left" vertical="center" readingOrder="1"/>
    </xf>
    <xf numFmtId="0" fontId="6" fillId="0" borderId="4" xfId="0" applyFont="1" applyBorder="1" applyAlignment="1">
      <alignment horizontal="left" vertical="center" readingOrder="1"/>
    </xf>
    <xf numFmtId="0" fontId="6" fillId="0" borderId="5" xfId="0" applyFont="1" applyBorder="1" applyAlignment="1">
      <alignment horizontal="left" vertical="center" readingOrder="1"/>
    </xf>
    <xf numFmtId="0" fontId="6" fillId="0" borderId="0" xfId="0" applyFont="1" applyBorder="1" applyAlignment="1">
      <alignment horizontal="left" vertical="center" readingOrder="1"/>
    </xf>
    <xf numFmtId="0" fontId="6" fillId="0" borderId="6" xfId="0" applyFont="1" applyBorder="1" applyAlignment="1">
      <alignment horizontal="left" vertical="center" readingOrder="1"/>
    </xf>
    <xf numFmtId="0" fontId="6" fillId="0" borderId="7" xfId="0" applyFont="1" applyBorder="1" applyAlignment="1">
      <alignment horizontal="left" vertical="center" readingOrder="1"/>
    </xf>
    <xf numFmtId="0" fontId="6" fillId="0" borderId="8" xfId="0" applyFont="1" applyBorder="1" applyAlignment="1">
      <alignment horizontal="left" vertical="center" readingOrder="1"/>
    </xf>
    <xf numFmtId="0" fontId="6" fillId="0" borderId="9" xfId="0" applyFont="1" applyBorder="1" applyAlignment="1">
      <alignment horizontal="left" vertical="center" readingOrder="1"/>
    </xf>
    <xf numFmtId="0" fontId="2" fillId="0" borderId="3" xfId="0" applyNumberFormat="1" applyFont="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vertical="top" wrapText="1"/>
    </xf>
    <xf numFmtId="0" fontId="9" fillId="0" borderId="0" xfId="0" applyFont="1" applyAlignment="1">
      <alignmen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workbookViewId="0">
      <selection activeCell="D14" sqref="D14:D19"/>
    </sheetView>
  </sheetViews>
  <sheetFormatPr defaultRowHeight="16.5"/>
  <cols>
    <col min="1" max="1" width="12.625" style="1" customWidth="1"/>
    <col min="2" max="2" width="14.375" style="1" customWidth="1"/>
    <col min="3" max="3" width="8.375" style="1" customWidth="1"/>
    <col min="4" max="7" width="7.875" style="1" customWidth="1"/>
    <col min="8" max="8" width="12.625" style="1" customWidth="1"/>
    <col min="9" max="9" width="12.625" style="12" customWidth="1"/>
    <col min="10" max="10" width="18" style="1" customWidth="1"/>
    <col min="11" max="12" width="9" style="1" customWidth="1"/>
    <col min="13" max="16384" width="9" style="1"/>
  </cols>
  <sheetData>
    <row r="1" spans="1:14" ht="17.25" thickBot="1">
      <c r="A1" s="37" t="s">
        <v>37</v>
      </c>
      <c r="B1" s="38"/>
      <c r="C1" s="38"/>
      <c r="D1" s="38"/>
      <c r="E1" s="38"/>
      <c r="F1" s="38"/>
      <c r="G1" s="38"/>
      <c r="H1" s="38"/>
      <c r="I1" s="38"/>
      <c r="J1" s="38"/>
    </row>
    <row r="2" spans="1:14" ht="28.5" customHeight="1" thickBot="1">
      <c r="A2" s="38"/>
      <c r="B2" s="38"/>
      <c r="C2" s="38"/>
      <c r="D2" s="38"/>
      <c r="E2" s="38"/>
      <c r="F2" s="38"/>
      <c r="G2" s="38"/>
      <c r="H2" s="38"/>
      <c r="I2" s="38"/>
      <c r="J2" s="38"/>
    </row>
    <row r="3" spans="1:14" ht="17.25" thickBot="1">
      <c r="A3" s="47" t="s">
        <v>28</v>
      </c>
      <c r="B3" s="14"/>
      <c r="C3" s="33" t="s">
        <v>23</v>
      </c>
      <c r="D3" s="42" t="s">
        <v>4</v>
      </c>
      <c r="E3" s="42"/>
      <c r="F3" s="42"/>
      <c r="G3" s="42"/>
      <c r="H3" s="42" t="s">
        <v>0</v>
      </c>
      <c r="I3" s="43" t="s">
        <v>1</v>
      </c>
      <c r="J3" s="28" t="s">
        <v>30</v>
      </c>
    </row>
    <row r="4" spans="1:14" ht="17.25" thickBot="1">
      <c r="A4" s="48"/>
      <c r="B4" s="18"/>
      <c r="C4" s="45"/>
      <c r="D4" s="29"/>
      <c r="E4" s="29"/>
      <c r="F4" s="29"/>
      <c r="G4" s="29"/>
      <c r="H4" s="29"/>
      <c r="I4" s="44"/>
      <c r="J4" s="29"/>
    </row>
    <row r="5" spans="1:14" ht="16.5" customHeight="1" thickBot="1">
      <c r="A5" s="13" t="s">
        <v>2</v>
      </c>
      <c r="B5" s="14"/>
      <c r="C5" s="33" t="s">
        <v>24</v>
      </c>
      <c r="D5" s="3"/>
      <c r="E5" s="3"/>
      <c r="F5" s="3"/>
      <c r="G5" s="33" t="s">
        <v>22</v>
      </c>
      <c r="H5" s="5">
        <v>330</v>
      </c>
      <c r="I5" s="11">
        <f>ROUNDDOWN((1030/H5+135),1)</f>
        <v>138.1</v>
      </c>
      <c r="J5" s="5">
        <f>ROUNDDOWN(H5*I5,0)</f>
        <v>45573</v>
      </c>
    </row>
    <row r="6" spans="1:14" ht="17.25" thickBot="1">
      <c r="A6" s="15"/>
      <c r="B6" s="16"/>
      <c r="C6" s="46"/>
      <c r="D6" s="3"/>
      <c r="E6" s="3"/>
      <c r="F6" s="3"/>
      <c r="G6" s="34"/>
      <c r="H6" s="5">
        <v>320</v>
      </c>
      <c r="I6" s="11">
        <f t="shared" ref="I6:I19" si="0">ROUNDDOWN((1030/H6+135),1)</f>
        <v>138.19999999999999</v>
      </c>
      <c r="J6" s="5">
        <f t="shared" ref="J6:J49" si="1">ROUNDDOWN(H6*I6,0)</f>
        <v>44224</v>
      </c>
    </row>
    <row r="7" spans="1:14" ht="17.25" thickBot="1">
      <c r="A7" s="15"/>
      <c r="B7" s="16"/>
      <c r="C7" s="46"/>
      <c r="D7" s="3"/>
      <c r="E7" s="3"/>
      <c r="F7" s="3"/>
      <c r="G7" s="34"/>
      <c r="H7" s="5">
        <v>310</v>
      </c>
      <c r="I7" s="11">
        <f t="shared" si="0"/>
        <v>138.30000000000001</v>
      </c>
      <c r="J7" s="5">
        <f t="shared" si="1"/>
        <v>42873</v>
      </c>
    </row>
    <row r="8" spans="1:14" ht="16.5" customHeight="1" thickBot="1">
      <c r="A8" s="15"/>
      <c r="B8" s="16"/>
      <c r="C8" s="46"/>
      <c r="D8" s="3"/>
      <c r="E8" s="3"/>
      <c r="F8" s="33" t="s">
        <v>7</v>
      </c>
      <c r="G8" s="35"/>
      <c r="H8" s="5">
        <v>300</v>
      </c>
      <c r="I8" s="11">
        <f t="shared" si="0"/>
        <v>138.4</v>
      </c>
      <c r="J8" s="5">
        <f t="shared" si="1"/>
        <v>41520</v>
      </c>
    </row>
    <row r="9" spans="1:14" ht="17.25" thickBot="1">
      <c r="A9" s="15"/>
      <c r="B9" s="16"/>
      <c r="C9" s="46"/>
      <c r="D9" s="3"/>
      <c r="E9" s="3"/>
      <c r="F9" s="34"/>
      <c r="G9" s="35"/>
      <c r="H9" s="5">
        <v>290</v>
      </c>
      <c r="I9" s="11">
        <f t="shared" si="0"/>
        <v>138.5</v>
      </c>
      <c r="J9" s="5">
        <f t="shared" si="1"/>
        <v>40165</v>
      </c>
    </row>
    <row r="10" spans="1:14" ht="17.25" thickBot="1">
      <c r="A10" s="15"/>
      <c r="B10" s="16"/>
      <c r="C10" s="46"/>
      <c r="D10" s="3"/>
      <c r="E10" s="3"/>
      <c r="F10" s="34"/>
      <c r="G10" s="36"/>
      <c r="H10" s="5">
        <v>280</v>
      </c>
      <c r="I10" s="11">
        <f t="shared" si="0"/>
        <v>138.6</v>
      </c>
      <c r="J10" s="5">
        <f t="shared" si="1"/>
        <v>38808</v>
      </c>
    </row>
    <row r="11" spans="1:14" ht="16.5" customHeight="1" thickBot="1">
      <c r="A11" s="15"/>
      <c r="B11" s="16"/>
      <c r="C11" s="46"/>
      <c r="D11" s="3"/>
      <c r="E11" s="33" t="s">
        <v>6</v>
      </c>
      <c r="F11" s="35"/>
      <c r="G11" s="3"/>
      <c r="H11" s="5">
        <v>270</v>
      </c>
      <c r="I11" s="11">
        <f t="shared" si="0"/>
        <v>138.80000000000001</v>
      </c>
      <c r="J11" s="5">
        <f t="shared" si="1"/>
        <v>37476</v>
      </c>
    </row>
    <row r="12" spans="1:14" ht="17.25" thickBot="1">
      <c r="A12" s="15"/>
      <c r="B12" s="16"/>
      <c r="C12" s="46"/>
      <c r="D12" s="3"/>
      <c r="E12" s="39"/>
      <c r="F12" s="35"/>
      <c r="G12" s="3"/>
      <c r="H12" s="5">
        <v>260</v>
      </c>
      <c r="I12" s="11">
        <f t="shared" si="0"/>
        <v>138.9</v>
      </c>
      <c r="J12" s="5">
        <f t="shared" si="1"/>
        <v>36114</v>
      </c>
    </row>
    <row r="13" spans="1:14" ht="17.25" thickBot="1">
      <c r="A13" s="15"/>
      <c r="B13" s="16"/>
      <c r="C13" s="46"/>
      <c r="D13" s="3"/>
      <c r="E13" s="39"/>
      <c r="F13" s="36"/>
      <c r="G13" s="3"/>
      <c r="H13" s="5">
        <v>250</v>
      </c>
      <c r="I13" s="11">
        <f t="shared" si="0"/>
        <v>139.1</v>
      </c>
      <c r="J13" s="5">
        <f t="shared" si="1"/>
        <v>34775</v>
      </c>
      <c r="L13"/>
    </row>
    <row r="14" spans="1:14" ht="16.5" customHeight="1" thickBot="1">
      <c r="A14" s="15"/>
      <c r="B14" s="16"/>
      <c r="C14" s="46"/>
      <c r="D14" s="30" t="s">
        <v>5</v>
      </c>
      <c r="E14" s="40"/>
      <c r="F14" s="3"/>
      <c r="G14" s="3"/>
      <c r="H14" s="5">
        <v>240</v>
      </c>
      <c r="I14" s="11">
        <f t="shared" si="0"/>
        <v>139.19999999999999</v>
      </c>
      <c r="J14" s="5">
        <f t="shared" si="1"/>
        <v>33408</v>
      </c>
      <c r="L14"/>
    </row>
    <row r="15" spans="1:14" ht="17.25" thickBot="1">
      <c r="A15" s="15"/>
      <c r="B15" s="16"/>
      <c r="C15" s="46"/>
      <c r="D15" s="31"/>
      <c r="E15" s="40"/>
      <c r="F15" s="3"/>
      <c r="G15" s="3"/>
      <c r="H15" s="5">
        <v>230</v>
      </c>
      <c r="I15" s="11">
        <f t="shared" si="0"/>
        <v>139.4</v>
      </c>
      <c r="J15" s="5">
        <f t="shared" si="1"/>
        <v>32062</v>
      </c>
      <c r="L15"/>
      <c r="N15" s="2"/>
    </row>
    <row r="16" spans="1:14" ht="16.5" customHeight="1" thickBot="1">
      <c r="A16" s="15"/>
      <c r="B16" s="16"/>
      <c r="C16" s="46"/>
      <c r="D16" s="31"/>
      <c r="E16" s="41"/>
      <c r="F16" s="3"/>
      <c r="G16" s="3"/>
      <c r="H16" s="5">
        <v>220</v>
      </c>
      <c r="I16" s="11">
        <f t="shared" si="0"/>
        <v>139.6</v>
      </c>
      <c r="J16" s="5">
        <f t="shared" si="1"/>
        <v>30712</v>
      </c>
      <c r="L16"/>
      <c r="N16" s="2"/>
    </row>
    <row r="17" spans="1:14" ht="17.25" thickBot="1">
      <c r="A17" s="15"/>
      <c r="B17" s="16"/>
      <c r="C17" s="46"/>
      <c r="D17" s="31"/>
      <c r="E17" s="3"/>
      <c r="F17" s="3"/>
      <c r="G17" s="3"/>
      <c r="H17" s="5">
        <v>210</v>
      </c>
      <c r="I17" s="11">
        <f t="shared" si="0"/>
        <v>139.9</v>
      </c>
      <c r="J17" s="5">
        <f t="shared" si="1"/>
        <v>29379</v>
      </c>
      <c r="L17"/>
      <c r="N17" s="2"/>
    </row>
    <row r="18" spans="1:14" ht="17.25" thickBot="1">
      <c r="A18" s="15"/>
      <c r="B18" s="16"/>
      <c r="C18" s="46"/>
      <c r="D18" s="31"/>
      <c r="E18" s="3"/>
      <c r="F18" s="3"/>
      <c r="G18" s="3"/>
      <c r="H18" s="5">
        <v>200</v>
      </c>
      <c r="I18" s="11">
        <f t="shared" si="0"/>
        <v>140.1</v>
      </c>
      <c r="J18" s="5">
        <f t="shared" si="1"/>
        <v>28020</v>
      </c>
      <c r="L18"/>
      <c r="N18" s="2"/>
    </row>
    <row r="19" spans="1:14" ht="17.25" thickBot="1">
      <c r="A19" s="17"/>
      <c r="B19" s="18"/>
      <c r="C19" s="46"/>
      <c r="D19" s="31"/>
      <c r="E19" s="3"/>
      <c r="F19" s="3"/>
      <c r="G19" s="3"/>
      <c r="H19" s="5">
        <v>190</v>
      </c>
      <c r="I19" s="11">
        <f t="shared" si="0"/>
        <v>140.4</v>
      </c>
      <c r="J19" s="5">
        <f t="shared" si="1"/>
        <v>26676</v>
      </c>
      <c r="L19"/>
      <c r="N19" s="2"/>
    </row>
    <row r="20" spans="1:14" ht="16.5" customHeight="1" thickBot="1">
      <c r="A20" s="13" t="s">
        <v>9</v>
      </c>
      <c r="B20" s="14"/>
      <c r="C20" s="46"/>
      <c r="D20" s="6"/>
      <c r="E20" s="6"/>
      <c r="F20" s="6"/>
      <c r="G20" s="33" t="s">
        <v>8</v>
      </c>
      <c r="H20" s="5">
        <v>330</v>
      </c>
      <c r="I20" s="11">
        <f>ROUNDDOWN((2060/H20+135),1)</f>
        <v>141.19999999999999</v>
      </c>
      <c r="J20" s="5">
        <f t="shared" si="1"/>
        <v>46596</v>
      </c>
      <c r="L20"/>
      <c r="N20" s="2"/>
    </row>
    <row r="21" spans="1:14" ht="17.25" thickBot="1">
      <c r="A21" s="15"/>
      <c r="B21" s="16"/>
      <c r="C21" s="46"/>
      <c r="D21" s="3"/>
      <c r="E21" s="3"/>
      <c r="F21" s="3"/>
      <c r="G21" s="34"/>
      <c r="H21" s="5">
        <v>320</v>
      </c>
      <c r="I21" s="11">
        <f t="shared" ref="I21:I34" si="2">ROUNDDOWN((2060/H21+135),1)</f>
        <v>141.4</v>
      </c>
      <c r="J21" s="5">
        <f t="shared" si="1"/>
        <v>45248</v>
      </c>
    </row>
    <row r="22" spans="1:14" ht="17.25" thickBot="1">
      <c r="A22" s="15"/>
      <c r="B22" s="16"/>
      <c r="C22" s="46"/>
      <c r="D22" s="3"/>
      <c r="E22" s="3"/>
      <c r="F22" s="3"/>
      <c r="G22" s="34"/>
      <c r="H22" s="5">
        <v>310</v>
      </c>
      <c r="I22" s="11">
        <f t="shared" si="2"/>
        <v>141.6</v>
      </c>
      <c r="J22" s="5">
        <f t="shared" si="1"/>
        <v>43896</v>
      </c>
    </row>
    <row r="23" spans="1:14" ht="16.5" customHeight="1" thickBot="1">
      <c r="A23" s="15"/>
      <c r="B23" s="16"/>
      <c r="C23" s="46"/>
      <c r="D23" s="3"/>
      <c r="E23" s="3"/>
      <c r="F23" s="33" t="s">
        <v>7</v>
      </c>
      <c r="G23" s="35"/>
      <c r="H23" s="5">
        <v>300</v>
      </c>
      <c r="I23" s="11">
        <f t="shared" si="2"/>
        <v>141.80000000000001</v>
      </c>
      <c r="J23" s="5">
        <f t="shared" si="1"/>
        <v>42540</v>
      </c>
    </row>
    <row r="24" spans="1:14" ht="17.25" thickBot="1">
      <c r="A24" s="15"/>
      <c r="B24" s="16"/>
      <c r="C24" s="46"/>
      <c r="D24" s="3"/>
      <c r="E24" s="3"/>
      <c r="F24" s="34"/>
      <c r="G24" s="35"/>
      <c r="H24" s="5">
        <v>290</v>
      </c>
      <c r="I24" s="11">
        <f t="shared" si="2"/>
        <v>142.1</v>
      </c>
      <c r="J24" s="5">
        <f t="shared" si="1"/>
        <v>41209</v>
      </c>
    </row>
    <row r="25" spans="1:14" ht="17.25" thickBot="1">
      <c r="A25" s="15"/>
      <c r="B25" s="16"/>
      <c r="C25" s="46"/>
      <c r="D25" s="3"/>
      <c r="E25" s="3"/>
      <c r="F25" s="34"/>
      <c r="G25" s="36"/>
      <c r="H25" s="5">
        <v>280</v>
      </c>
      <c r="I25" s="11">
        <f t="shared" si="2"/>
        <v>142.30000000000001</v>
      </c>
      <c r="J25" s="5">
        <f t="shared" si="1"/>
        <v>39844</v>
      </c>
    </row>
    <row r="26" spans="1:14" ht="16.5" customHeight="1" thickBot="1">
      <c r="A26" s="15"/>
      <c r="B26" s="16"/>
      <c r="C26" s="46"/>
      <c r="D26" s="3"/>
      <c r="E26" s="33" t="s">
        <v>6</v>
      </c>
      <c r="F26" s="35"/>
      <c r="G26" s="7"/>
      <c r="H26" s="5">
        <v>270</v>
      </c>
      <c r="I26" s="11">
        <f t="shared" si="2"/>
        <v>142.6</v>
      </c>
      <c r="J26" s="5">
        <f t="shared" si="1"/>
        <v>38502</v>
      </c>
    </row>
    <row r="27" spans="1:14" ht="17.25" thickBot="1">
      <c r="A27" s="15"/>
      <c r="B27" s="16"/>
      <c r="C27" s="46"/>
      <c r="D27" s="3"/>
      <c r="E27" s="39"/>
      <c r="F27" s="35"/>
      <c r="G27" s="7"/>
      <c r="H27" s="5">
        <v>260</v>
      </c>
      <c r="I27" s="11">
        <f t="shared" si="2"/>
        <v>142.9</v>
      </c>
      <c r="J27" s="5">
        <f t="shared" si="1"/>
        <v>37154</v>
      </c>
    </row>
    <row r="28" spans="1:14" ht="17.25" thickBot="1">
      <c r="A28" s="15"/>
      <c r="B28" s="16"/>
      <c r="C28" s="46"/>
      <c r="D28" s="3"/>
      <c r="E28" s="39"/>
      <c r="F28" s="36"/>
      <c r="G28" s="7"/>
      <c r="H28" s="5">
        <v>250</v>
      </c>
      <c r="I28" s="11">
        <f t="shared" si="2"/>
        <v>143.19999999999999</v>
      </c>
      <c r="J28" s="5">
        <f t="shared" si="1"/>
        <v>35800</v>
      </c>
    </row>
    <row r="29" spans="1:14" ht="16.5" customHeight="1" thickBot="1">
      <c r="A29" s="15"/>
      <c r="B29" s="16"/>
      <c r="C29" s="46"/>
      <c r="D29" s="30" t="s">
        <v>5</v>
      </c>
      <c r="E29" s="40"/>
      <c r="F29" s="3"/>
      <c r="G29" s="7"/>
      <c r="H29" s="5">
        <v>240</v>
      </c>
      <c r="I29" s="11">
        <f t="shared" si="2"/>
        <v>143.5</v>
      </c>
      <c r="J29" s="5">
        <f t="shared" si="1"/>
        <v>34440</v>
      </c>
    </row>
    <row r="30" spans="1:14" ht="17.25" thickBot="1">
      <c r="A30" s="15"/>
      <c r="B30" s="16"/>
      <c r="C30" s="46"/>
      <c r="D30" s="31"/>
      <c r="E30" s="40"/>
      <c r="F30" s="3"/>
      <c r="G30" s="7"/>
      <c r="H30" s="5">
        <v>230</v>
      </c>
      <c r="I30" s="11">
        <f t="shared" si="2"/>
        <v>143.9</v>
      </c>
      <c r="J30" s="5">
        <f t="shared" si="1"/>
        <v>33097</v>
      </c>
    </row>
    <row r="31" spans="1:14" ht="17.25" thickBot="1">
      <c r="A31" s="15"/>
      <c r="B31" s="16"/>
      <c r="C31" s="46"/>
      <c r="D31" s="31"/>
      <c r="E31" s="41"/>
      <c r="F31" s="3"/>
      <c r="G31" s="7"/>
      <c r="H31" s="5">
        <v>220</v>
      </c>
      <c r="I31" s="11">
        <f t="shared" si="2"/>
        <v>144.30000000000001</v>
      </c>
      <c r="J31" s="5">
        <f t="shared" si="1"/>
        <v>31746</v>
      </c>
    </row>
    <row r="32" spans="1:14" ht="17.25" thickBot="1">
      <c r="A32" s="15"/>
      <c r="B32" s="16"/>
      <c r="C32" s="46"/>
      <c r="D32" s="31"/>
      <c r="E32" s="3"/>
      <c r="F32" s="3"/>
      <c r="G32" s="7"/>
      <c r="H32" s="5">
        <v>210</v>
      </c>
      <c r="I32" s="11">
        <f t="shared" si="2"/>
        <v>144.80000000000001</v>
      </c>
      <c r="J32" s="5">
        <f t="shared" si="1"/>
        <v>30408</v>
      </c>
    </row>
    <row r="33" spans="1:10" ht="17.25" thickBot="1">
      <c r="A33" s="15"/>
      <c r="B33" s="16"/>
      <c r="C33" s="46"/>
      <c r="D33" s="31"/>
      <c r="E33" s="3"/>
      <c r="F33" s="3"/>
      <c r="G33" s="7"/>
      <c r="H33" s="5">
        <v>200</v>
      </c>
      <c r="I33" s="11">
        <f t="shared" si="2"/>
        <v>145.30000000000001</v>
      </c>
      <c r="J33" s="5">
        <f t="shared" si="1"/>
        <v>29060</v>
      </c>
    </row>
    <row r="34" spans="1:10" ht="17.25" thickBot="1">
      <c r="A34" s="17"/>
      <c r="B34" s="18"/>
      <c r="C34" s="46"/>
      <c r="D34" s="32"/>
      <c r="E34" s="4"/>
      <c r="F34" s="4"/>
      <c r="G34" s="8"/>
      <c r="H34" s="5">
        <v>190</v>
      </c>
      <c r="I34" s="11">
        <f t="shared" si="2"/>
        <v>145.80000000000001</v>
      </c>
      <c r="J34" s="5">
        <f t="shared" si="1"/>
        <v>27702</v>
      </c>
    </row>
    <row r="35" spans="1:10" ht="16.5" customHeight="1" thickBot="1">
      <c r="A35" s="13" t="s">
        <v>10</v>
      </c>
      <c r="B35" s="14"/>
      <c r="C35" s="46"/>
      <c r="D35" s="6"/>
      <c r="E35" s="6"/>
      <c r="F35" s="6"/>
      <c r="G35" s="33" t="s">
        <v>8</v>
      </c>
      <c r="H35" s="5">
        <v>330</v>
      </c>
      <c r="I35" s="11">
        <f>ROUNDDOWN((3090/H35+135),1)</f>
        <v>144.30000000000001</v>
      </c>
      <c r="J35" s="5">
        <f t="shared" si="1"/>
        <v>47619</v>
      </c>
    </row>
    <row r="36" spans="1:10" ht="17.25" thickBot="1">
      <c r="A36" s="15"/>
      <c r="B36" s="16"/>
      <c r="C36" s="46"/>
      <c r="D36" s="3"/>
      <c r="E36" s="3"/>
      <c r="F36" s="3"/>
      <c r="G36" s="34"/>
      <c r="H36" s="5">
        <v>320</v>
      </c>
      <c r="I36" s="11">
        <f t="shared" ref="I36:I49" si="3">ROUNDDOWN((3090/H36+135),1)</f>
        <v>144.6</v>
      </c>
      <c r="J36" s="5">
        <f t="shared" si="1"/>
        <v>46272</v>
      </c>
    </row>
    <row r="37" spans="1:10" ht="17.25" thickBot="1">
      <c r="A37" s="15"/>
      <c r="B37" s="16"/>
      <c r="C37" s="46"/>
      <c r="D37" s="3"/>
      <c r="E37" s="3"/>
      <c r="F37" s="3"/>
      <c r="G37" s="34"/>
      <c r="H37" s="5">
        <v>310</v>
      </c>
      <c r="I37" s="11">
        <f t="shared" si="3"/>
        <v>144.9</v>
      </c>
      <c r="J37" s="5">
        <f t="shared" si="1"/>
        <v>44919</v>
      </c>
    </row>
    <row r="38" spans="1:10" ht="16.5" customHeight="1" thickBot="1">
      <c r="A38" s="15"/>
      <c r="B38" s="16"/>
      <c r="C38" s="46"/>
      <c r="D38" s="3"/>
      <c r="E38" s="3"/>
      <c r="F38" s="33" t="s">
        <v>7</v>
      </c>
      <c r="G38" s="35"/>
      <c r="H38" s="5">
        <v>300</v>
      </c>
      <c r="I38" s="11">
        <f t="shared" si="3"/>
        <v>145.30000000000001</v>
      </c>
      <c r="J38" s="5">
        <f t="shared" si="1"/>
        <v>43590</v>
      </c>
    </row>
    <row r="39" spans="1:10" ht="17.25" thickBot="1">
      <c r="A39" s="15"/>
      <c r="B39" s="16"/>
      <c r="C39" s="46"/>
      <c r="D39" s="3"/>
      <c r="E39" s="3"/>
      <c r="F39" s="34"/>
      <c r="G39" s="35"/>
      <c r="H39" s="5">
        <v>290</v>
      </c>
      <c r="I39" s="11">
        <f t="shared" si="3"/>
        <v>145.6</v>
      </c>
      <c r="J39" s="5">
        <f t="shared" si="1"/>
        <v>42224</v>
      </c>
    </row>
    <row r="40" spans="1:10" ht="17.25" thickBot="1">
      <c r="A40" s="15"/>
      <c r="B40" s="16"/>
      <c r="C40" s="46"/>
      <c r="D40" s="3"/>
      <c r="E40" s="3"/>
      <c r="F40" s="34"/>
      <c r="G40" s="36"/>
      <c r="H40" s="5">
        <v>280</v>
      </c>
      <c r="I40" s="11">
        <f t="shared" si="3"/>
        <v>146</v>
      </c>
      <c r="J40" s="5">
        <f t="shared" si="1"/>
        <v>40880</v>
      </c>
    </row>
    <row r="41" spans="1:10" ht="16.5" customHeight="1" thickBot="1">
      <c r="A41" s="15"/>
      <c r="B41" s="16"/>
      <c r="C41" s="46"/>
      <c r="D41" s="3"/>
      <c r="E41" s="33" t="s">
        <v>6</v>
      </c>
      <c r="F41" s="35"/>
      <c r="G41" s="7"/>
      <c r="H41" s="5">
        <v>270</v>
      </c>
      <c r="I41" s="11">
        <f t="shared" si="3"/>
        <v>146.4</v>
      </c>
      <c r="J41" s="5">
        <f t="shared" si="1"/>
        <v>39528</v>
      </c>
    </row>
    <row r="42" spans="1:10" ht="17.25" thickBot="1">
      <c r="A42" s="15"/>
      <c r="B42" s="16"/>
      <c r="C42" s="46"/>
      <c r="D42" s="3"/>
      <c r="E42" s="39"/>
      <c r="F42" s="35"/>
      <c r="G42" s="7"/>
      <c r="H42" s="5">
        <v>260</v>
      </c>
      <c r="I42" s="11">
        <f t="shared" si="3"/>
        <v>146.80000000000001</v>
      </c>
      <c r="J42" s="5">
        <f t="shared" si="1"/>
        <v>38168</v>
      </c>
    </row>
    <row r="43" spans="1:10" ht="17.25" thickBot="1">
      <c r="A43" s="15"/>
      <c r="B43" s="16"/>
      <c r="C43" s="46"/>
      <c r="D43" s="3"/>
      <c r="E43" s="39"/>
      <c r="F43" s="36"/>
      <c r="G43" s="7"/>
      <c r="H43" s="5">
        <v>250</v>
      </c>
      <c r="I43" s="11">
        <f t="shared" si="3"/>
        <v>147.30000000000001</v>
      </c>
      <c r="J43" s="5">
        <f t="shared" si="1"/>
        <v>36825</v>
      </c>
    </row>
    <row r="44" spans="1:10" ht="16.5" customHeight="1" thickBot="1">
      <c r="A44" s="15"/>
      <c r="B44" s="16"/>
      <c r="C44" s="46"/>
      <c r="D44" s="30" t="s">
        <v>5</v>
      </c>
      <c r="E44" s="40"/>
      <c r="F44" s="3"/>
      <c r="G44" s="7"/>
      <c r="H44" s="5">
        <v>240</v>
      </c>
      <c r="I44" s="11">
        <f t="shared" si="3"/>
        <v>147.80000000000001</v>
      </c>
      <c r="J44" s="5">
        <f t="shared" si="1"/>
        <v>35472</v>
      </c>
    </row>
    <row r="45" spans="1:10" ht="17.25" thickBot="1">
      <c r="A45" s="15"/>
      <c r="B45" s="16"/>
      <c r="C45" s="46"/>
      <c r="D45" s="31"/>
      <c r="E45" s="40"/>
      <c r="F45" s="3"/>
      <c r="G45" s="7"/>
      <c r="H45" s="5">
        <v>230</v>
      </c>
      <c r="I45" s="11">
        <f t="shared" si="3"/>
        <v>148.4</v>
      </c>
      <c r="J45" s="5">
        <f t="shared" si="1"/>
        <v>34132</v>
      </c>
    </row>
    <row r="46" spans="1:10" ht="17.25" thickBot="1">
      <c r="A46" s="15"/>
      <c r="B46" s="16"/>
      <c r="C46" s="46"/>
      <c r="D46" s="31"/>
      <c r="E46" s="41"/>
      <c r="F46" s="3"/>
      <c r="G46" s="7"/>
      <c r="H46" s="5">
        <v>220</v>
      </c>
      <c r="I46" s="11">
        <f t="shared" si="3"/>
        <v>149</v>
      </c>
      <c r="J46" s="5">
        <f t="shared" si="1"/>
        <v>32780</v>
      </c>
    </row>
    <row r="47" spans="1:10" ht="17.25" thickBot="1">
      <c r="A47" s="15"/>
      <c r="B47" s="16"/>
      <c r="C47" s="46"/>
      <c r="D47" s="31"/>
      <c r="E47" s="3"/>
      <c r="F47" s="3"/>
      <c r="G47" s="7"/>
      <c r="H47" s="5">
        <v>210</v>
      </c>
      <c r="I47" s="11">
        <f t="shared" si="3"/>
        <v>149.69999999999999</v>
      </c>
      <c r="J47" s="5">
        <f t="shared" si="1"/>
        <v>31437</v>
      </c>
    </row>
    <row r="48" spans="1:10" ht="17.25" thickBot="1">
      <c r="A48" s="15"/>
      <c r="B48" s="16"/>
      <c r="C48" s="46"/>
      <c r="D48" s="31"/>
      <c r="E48" s="3"/>
      <c r="F48" s="3"/>
      <c r="G48" s="7"/>
      <c r="H48" s="5">
        <v>200</v>
      </c>
      <c r="I48" s="11">
        <f t="shared" si="3"/>
        <v>150.4</v>
      </c>
      <c r="J48" s="5">
        <f t="shared" si="1"/>
        <v>30080</v>
      </c>
    </row>
    <row r="49" spans="1:10" ht="17.25" thickBot="1">
      <c r="A49" s="17"/>
      <c r="B49" s="18"/>
      <c r="C49" s="45"/>
      <c r="D49" s="32"/>
      <c r="E49" s="4"/>
      <c r="F49" s="4"/>
      <c r="G49" s="8"/>
      <c r="H49" s="5">
        <v>190</v>
      </c>
      <c r="I49" s="11">
        <f t="shared" si="3"/>
        <v>151.19999999999999</v>
      </c>
      <c r="J49" s="5">
        <f t="shared" si="1"/>
        <v>28728</v>
      </c>
    </row>
    <row r="50" spans="1:10" ht="17.25" customHeight="1">
      <c r="A50" s="19" t="s">
        <v>32</v>
      </c>
      <c r="B50" s="20"/>
      <c r="C50" s="20"/>
      <c r="D50" s="20"/>
      <c r="E50" s="20"/>
      <c r="F50" s="20"/>
      <c r="G50" s="20"/>
      <c r="H50" s="20"/>
      <c r="I50" s="20"/>
      <c r="J50" s="21"/>
    </row>
    <row r="51" spans="1:10">
      <c r="A51" s="22"/>
      <c r="B51" s="23"/>
      <c r="C51" s="23"/>
      <c r="D51" s="23"/>
      <c r="E51" s="23"/>
      <c r="F51" s="23"/>
      <c r="G51" s="23"/>
      <c r="H51" s="23"/>
      <c r="I51" s="23"/>
      <c r="J51" s="24"/>
    </row>
    <row r="52" spans="1:10">
      <c r="A52" s="22"/>
      <c r="B52" s="23"/>
      <c r="C52" s="23"/>
      <c r="D52" s="23"/>
      <c r="E52" s="23"/>
      <c r="F52" s="23"/>
      <c r="G52" s="23"/>
      <c r="H52" s="23"/>
      <c r="I52" s="23"/>
      <c r="J52" s="24"/>
    </row>
    <row r="53" spans="1:10">
      <c r="A53" s="22"/>
      <c r="B53" s="23"/>
      <c r="C53" s="23"/>
      <c r="D53" s="23"/>
      <c r="E53" s="23"/>
      <c r="F53" s="23"/>
      <c r="G53" s="23"/>
      <c r="H53" s="23"/>
      <c r="I53" s="23"/>
      <c r="J53" s="24"/>
    </row>
    <row r="54" spans="1:10">
      <c r="A54" s="22"/>
      <c r="B54" s="23"/>
      <c r="C54" s="23"/>
      <c r="D54" s="23"/>
      <c r="E54" s="23"/>
      <c r="F54" s="23"/>
      <c r="G54" s="23"/>
      <c r="H54" s="23"/>
      <c r="I54" s="23"/>
      <c r="J54" s="24"/>
    </row>
    <row r="55" spans="1:10">
      <c r="A55" s="22"/>
      <c r="B55" s="23"/>
      <c r="C55" s="23"/>
      <c r="D55" s="23"/>
      <c r="E55" s="23"/>
      <c r="F55" s="23"/>
      <c r="G55" s="23"/>
      <c r="H55" s="23"/>
      <c r="I55" s="23"/>
      <c r="J55" s="24"/>
    </row>
    <row r="56" spans="1:10">
      <c r="A56" s="22"/>
      <c r="B56" s="23"/>
      <c r="C56" s="23"/>
      <c r="D56" s="23"/>
      <c r="E56" s="23"/>
      <c r="F56" s="23"/>
      <c r="G56" s="23"/>
      <c r="H56" s="23"/>
      <c r="I56" s="23"/>
      <c r="J56" s="24"/>
    </row>
    <row r="57" spans="1:10" ht="17.25" thickBot="1">
      <c r="A57" s="25"/>
      <c r="B57" s="26"/>
      <c r="C57" s="26"/>
      <c r="D57" s="26"/>
      <c r="E57" s="26"/>
      <c r="F57" s="26"/>
      <c r="G57" s="26"/>
      <c r="H57" s="26"/>
      <c r="I57" s="26"/>
      <c r="J57" s="27"/>
    </row>
  </sheetData>
  <mergeCells count="24">
    <mergeCell ref="A1:J2"/>
    <mergeCell ref="D29:D34"/>
    <mergeCell ref="E26:E31"/>
    <mergeCell ref="F23:F28"/>
    <mergeCell ref="G20:G25"/>
    <mergeCell ref="D3:G4"/>
    <mergeCell ref="H3:H4"/>
    <mergeCell ref="I3:I4"/>
    <mergeCell ref="C3:C4"/>
    <mergeCell ref="C5:C49"/>
    <mergeCell ref="E41:E46"/>
    <mergeCell ref="F38:F43"/>
    <mergeCell ref="G35:G40"/>
    <mergeCell ref="E11:E16"/>
    <mergeCell ref="A3:B4"/>
    <mergeCell ref="A5:B19"/>
    <mergeCell ref="A20:B34"/>
    <mergeCell ref="A50:J57"/>
    <mergeCell ref="J3:J4"/>
    <mergeCell ref="A35:B49"/>
    <mergeCell ref="D44:D49"/>
    <mergeCell ref="D14:D19"/>
    <mergeCell ref="F8:F13"/>
    <mergeCell ref="G5:G10"/>
  </mergeCells>
  <phoneticPr fontId="1" type="noConversion"/>
  <printOptions horizontalCentered="1" verticalCentered="1"/>
  <pageMargins left="0.39370078740157483" right="0.39370078740157483" top="0.39370078740157483" bottom="0.39370078740157483" header="0.31496062992125984" footer="0.31496062992125984"/>
  <pageSetup paperSize="9" scale="8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workbookViewId="0">
      <selection activeCell="I5" sqref="I1:I1048576"/>
    </sheetView>
  </sheetViews>
  <sheetFormatPr defaultRowHeight="16.5"/>
  <cols>
    <col min="1" max="1" width="12.625" style="1" customWidth="1"/>
    <col min="2" max="2" width="14.375" style="1" customWidth="1"/>
    <col min="3" max="3" width="8.375" style="1" customWidth="1"/>
    <col min="4" max="7" width="7.875" style="1" customWidth="1"/>
    <col min="8" max="8" width="12.625" style="1" customWidth="1"/>
    <col min="9" max="9" width="12.625" style="12" customWidth="1"/>
    <col min="10" max="10" width="18" style="1" customWidth="1"/>
    <col min="11" max="12" width="9" style="1" customWidth="1"/>
    <col min="13" max="16384" width="9" style="1"/>
  </cols>
  <sheetData>
    <row r="1" spans="1:14" ht="17.25" thickBot="1">
      <c r="A1" s="37" t="s">
        <v>38</v>
      </c>
      <c r="B1" s="38"/>
      <c r="C1" s="38"/>
      <c r="D1" s="38"/>
      <c r="E1" s="38"/>
      <c r="F1" s="38"/>
      <c r="G1" s="38"/>
      <c r="H1" s="38"/>
      <c r="I1" s="38"/>
      <c r="J1" s="38"/>
    </row>
    <row r="2" spans="1:14" ht="28.5" customHeight="1" thickBot="1">
      <c r="A2" s="38"/>
      <c r="B2" s="38"/>
      <c r="C2" s="38"/>
      <c r="D2" s="38"/>
      <c r="E2" s="38"/>
      <c r="F2" s="38"/>
      <c r="G2" s="38"/>
      <c r="H2" s="38"/>
      <c r="I2" s="38"/>
      <c r="J2" s="38"/>
    </row>
    <row r="3" spans="1:14" ht="17.25" thickBot="1">
      <c r="A3" s="47" t="s">
        <v>31</v>
      </c>
      <c r="B3" s="14"/>
      <c r="C3" s="33" t="s">
        <v>23</v>
      </c>
      <c r="D3" s="42" t="s">
        <v>4</v>
      </c>
      <c r="E3" s="42"/>
      <c r="F3" s="42"/>
      <c r="G3" s="42"/>
      <c r="H3" s="42" t="s">
        <v>0</v>
      </c>
      <c r="I3" s="43" t="s">
        <v>1</v>
      </c>
      <c r="J3" s="28" t="s">
        <v>30</v>
      </c>
    </row>
    <row r="4" spans="1:14" ht="17.25" thickBot="1">
      <c r="A4" s="48"/>
      <c r="B4" s="18"/>
      <c r="C4" s="45"/>
      <c r="D4" s="29"/>
      <c r="E4" s="29"/>
      <c r="F4" s="29"/>
      <c r="G4" s="29"/>
      <c r="H4" s="29"/>
      <c r="I4" s="44"/>
      <c r="J4" s="29"/>
    </row>
    <row r="5" spans="1:14" ht="16.5" customHeight="1" thickBot="1">
      <c r="A5" s="13" t="s">
        <v>3</v>
      </c>
      <c r="B5" s="14"/>
      <c r="C5" s="33" t="s">
        <v>25</v>
      </c>
      <c r="D5" s="3"/>
      <c r="E5" s="3"/>
      <c r="F5" s="3"/>
      <c r="G5" s="33" t="s">
        <v>8</v>
      </c>
      <c r="H5" s="5">
        <v>330</v>
      </c>
      <c r="I5" s="11">
        <f>ROUNDDOWN((4120/H5+135),1)</f>
        <v>147.4</v>
      </c>
      <c r="J5" s="5">
        <f>ROUNDDOWN(H5*I5,0)</f>
        <v>48642</v>
      </c>
    </row>
    <row r="6" spans="1:14" ht="17.25" thickBot="1">
      <c r="A6" s="15"/>
      <c r="B6" s="16"/>
      <c r="C6" s="46"/>
      <c r="D6" s="3"/>
      <c r="E6" s="3"/>
      <c r="F6" s="3"/>
      <c r="G6" s="34"/>
      <c r="H6" s="5">
        <v>320</v>
      </c>
      <c r="I6" s="11">
        <f t="shared" ref="I6:I19" si="0">ROUNDDOWN((4120/H6+135),1)</f>
        <v>147.80000000000001</v>
      </c>
      <c r="J6" s="5">
        <f t="shared" ref="J6:J49" si="1">ROUNDDOWN(H6*I6,0)</f>
        <v>47296</v>
      </c>
    </row>
    <row r="7" spans="1:14" ht="17.25" thickBot="1">
      <c r="A7" s="15"/>
      <c r="B7" s="16"/>
      <c r="C7" s="46"/>
      <c r="D7" s="3"/>
      <c r="E7" s="3"/>
      <c r="F7" s="3"/>
      <c r="G7" s="34"/>
      <c r="H7" s="5">
        <v>310</v>
      </c>
      <c r="I7" s="11">
        <f t="shared" si="0"/>
        <v>148.19999999999999</v>
      </c>
      <c r="J7" s="5">
        <f t="shared" si="1"/>
        <v>45942</v>
      </c>
    </row>
    <row r="8" spans="1:14" ht="16.5" customHeight="1" thickBot="1">
      <c r="A8" s="15"/>
      <c r="B8" s="16"/>
      <c r="C8" s="46"/>
      <c r="D8" s="3"/>
      <c r="E8" s="3"/>
      <c r="F8" s="33" t="s">
        <v>7</v>
      </c>
      <c r="G8" s="35"/>
      <c r="H8" s="5">
        <v>300</v>
      </c>
      <c r="I8" s="11">
        <f t="shared" si="0"/>
        <v>148.69999999999999</v>
      </c>
      <c r="J8" s="5">
        <f t="shared" si="1"/>
        <v>44610</v>
      </c>
    </row>
    <row r="9" spans="1:14" ht="17.25" thickBot="1">
      <c r="A9" s="15"/>
      <c r="B9" s="16"/>
      <c r="C9" s="46"/>
      <c r="D9" s="3"/>
      <c r="E9" s="3"/>
      <c r="F9" s="34"/>
      <c r="G9" s="35"/>
      <c r="H9" s="5">
        <v>290</v>
      </c>
      <c r="I9" s="11">
        <f t="shared" si="0"/>
        <v>149.19999999999999</v>
      </c>
      <c r="J9" s="5">
        <f t="shared" si="1"/>
        <v>43268</v>
      </c>
    </row>
    <row r="10" spans="1:14" ht="17.25" thickBot="1">
      <c r="A10" s="15"/>
      <c r="B10" s="16"/>
      <c r="C10" s="46"/>
      <c r="D10" s="3"/>
      <c r="E10" s="3"/>
      <c r="F10" s="34"/>
      <c r="G10" s="36"/>
      <c r="H10" s="5">
        <v>280</v>
      </c>
      <c r="I10" s="11">
        <f t="shared" si="0"/>
        <v>149.69999999999999</v>
      </c>
      <c r="J10" s="5">
        <f t="shared" si="1"/>
        <v>41916</v>
      </c>
    </row>
    <row r="11" spans="1:14" ht="16.5" customHeight="1" thickBot="1">
      <c r="A11" s="15"/>
      <c r="B11" s="16"/>
      <c r="C11" s="46"/>
      <c r="D11" s="3"/>
      <c r="E11" s="33" t="s">
        <v>6</v>
      </c>
      <c r="F11" s="35"/>
      <c r="G11" s="3"/>
      <c r="H11" s="5">
        <v>270</v>
      </c>
      <c r="I11" s="11">
        <f t="shared" si="0"/>
        <v>150.19999999999999</v>
      </c>
      <c r="J11" s="5">
        <f t="shared" si="1"/>
        <v>40554</v>
      </c>
    </row>
    <row r="12" spans="1:14" ht="17.25" thickBot="1">
      <c r="A12" s="15"/>
      <c r="B12" s="16"/>
      <c r="C12" s="46"/>
      <c r="D12" s="3"/>
      <c r="E12" s="39"/>
      <c r="F12" s="35"/>
      <c r="G12" s="3"/>
      <c r="H12" s="5">
        <v>260</v>
      </c>
      <c r="I12" s="11">
        <f t="shared" si="0"/>
        <v>150.80000000000001</v>
      </c>
      <c r="J12" s="5">
        <f t="shared" si="1"/>
        <v>39208</v>
      </c>
    </row>
    <row r="13" spans="1:14" ht="17.25" thickBot="1">
      <c r="A13" s="15"/>
      <c r="B13" s="16"/>
      <c r="C13" s="46"/>
      <c r="D13" s="3"/>
      <c r="E13" s="39"/>
      <c r="F13" s="36"/>
      <c r="G13" s="3"/>
      <c r="H13" s="5">
        <v>250</v>
      </c>
      <c r="I13" s="11">
        <f t="shared" si="0"/>
        <v>151.4</v>
      </c>
      <c r="J13" s="5">
        <f t="shared" si="1"/>
        <v>37850</v>
      </c>
      <c r="L13"/>
    </row>
    <row r="14" spans="1:14" ht="16.5" customHeight="1" thickBot="1">
      <c r="A14" s="15"/>
      <c r="B14" s="16"/>
      <c r="C14" s="46"/>
      <c r="D14" s="30" t="s">
        <v>5</v>
      </c>
      <c r="E14" s="40"/>
      <c r="F14" s="3"/>
      <c r="G14" s="3"/>
      <c r="H14" s="5">
        <v>240</v>
      </c>
      <c r="I14" s="11">
        <f t="shared" si="0"/>
        <v>152.1</v>
      </c>
      <c r="J14" s="5">
        <f t="shared" si="1"/>
        <v>36504</v>
      </c>
      <c r="L14"/>
    </row>
    <row r="15" spans="1:14" ht="17.25" thickBot="1">
      <c r="A15" s="15"/>
      <c r="B15" s="16"/>
      <c r="C15" s="46"/>
      <c r="D15" s="31"/>
      <c r="E15" s="40"/>
      <c r="F15" s="3"/>
      <c r="G15" s="3"/>
      <c r="H15" s="5">
        <v>230</v>
      </c>
      <c r="I15" s="11">
        <f t="shared" si="0"/>
        <v>152.9</v>
      </c>
      <c r="J15" s="5">
        <f t="shared" si="1"/>
        <v>35167</v>
      </c>
      <c r="L15"/>
      <c r="N15" s="2"/>
    </row>
    <row r="16" spans="1:14" ht="16.5" customHeight="1" thickBot="1">
      <c r="A16" s="15"/>
      <c r="B16" s="16"/>
      <c r="C16" s="46"/>
      <c r="D16" s="31"/>
      <c r="E16" s="41"/>
      <c r="F16" s="3"/>
      <c r="G16" s="3"/>
      <c r="H16" s="5">
        <v>220</v>
      </c>
      <c r="I16" s="11">
        <f t="shared" si="0"/>
        <v>153.69999999999999</v>
      </c>
      <c r="J16" s="5">
        <f t="shared" si="1"/>
        <v>33814</v>
      </c>
      <c r="L16"/>
      <c r="N16" s="2"/>
    </row>
    <row r="17" spans="1:14" ht="17.25" thickBot="1">
      <c r="A17" s="15"/>
      <c r="B17" s="16"/>
      <c r="C17" s="46"/>
      <c r="D17" s="31"/>
      <c r="E17" s="3"/>
      <c r="F17" s="3"/>
      <c r="G17" s="3"/>
      <c r="H17" s="5">
        <v>210</v>
      </c>
      <c r="I17" s="11">
        <f t="shared" si="0"/>
        <v>154.6</v>
      </c>
      <c r="J17" s="5">
        <f t="shared" si="1"/>
        <v>32466</v>
      </c>
      <c r="L17"/>
      <c r="N17" s="2"/>
    </row>
    <row r="18" spans="1:14" ht="17.25" thickBot="1">
      <c r="A18" s="15"/>
      <c r="B18" s="16"/>
      <c r="C18" s="46"/>
      <c r="D18" s="31"/>
      <c r="E18" s="3"/>
      <c r="F18" s="3"/>
      <c r="G18" s="3"/>
      <c r="H18" s="5">
        <v>200</v>
      </c>
      <c r="I18" s="11">
        <f t="shared" si="0"/>
        <v>155.6</v>
      </c>
      <c r="J18" s="5">
        <f t="shared" si="1"/>
        <v>31120</v>
      </c>
      <c r="L18"/>
      <c r="N18" s="2"/>
    </row>
    <row r="19" spans="1:14" ht="17.25" thickBot="1">
      <c r="A19" s="17"/>
      <c r="B19" s="18"/>
      <c r="C19" s="46"/>
      <c r="D19" s="31"/>
      <c r="E19" s="3"/>
      <c r="F19" s="3"/>
      <c r="G19" s="3"/>
      <c r="H19" s="5">
        <v>190</v>
      </c>
      <c r="I19" s="11">
        <f t="shared" si="0"/>
        <v>156.6</v>
      </c>
      <c r="J19" s="5">
        <f t="shared" si="1"/>
        <v>29754</v>
      </c>
      <c r="L19"/>
      <c r="N19" s="2"/>
    </row>
    <row r="20" spans="1:14" ht="16.5" customHeight="1" thickBot="1">
      <c r="A20" s="13" t="s">
        <v>11</v>
      </c>
      <c r="B20" s="14"/>
      <c r="C20" s="46"/>
      <c r="D20" s="6"/>
      <c r="E20" s="6"/>
      <c r="F20" s="6"/>
      <c r="G20" s="33" t="s">
        <v>8</v>
      </c>
      <c r="H20" s="5">
        <v>330</v>
      </c>
      <c r="I20" s="11">
        <f>ROUNDDOWN((5150/H20+135),1)</f>
        <v>150.6</v>
      </c>
      <c r="J20" s="5">
        <f t="shared" si="1"/>
        <v>49698</v>
      </c>
      <c r="L20"/>
      <c r="N20" s="2"/>
    </row>
    <row r="21" spans="1:14" ht="17.25" thickBot="1">
      <c r="A21" s="15"/>
      <c r="B21" s="16"/>
      <c r="C21" s="46"/>
      <c r="D21" s="3"/>
      <c r="E21" s="3"/>
      <c r="F21" s="3"/>
      <c r="G21" s="34"/>
      <c r="H21" s="5">
        <v>320</v>
      </c>
      <c r="I21" s="11">
        <f t="shared" ref="I21:I34" si="2">ROUNDDOWN((5150/H21+135),1)</f>
        <v>151</v>
      </c>
      <c r="J21" s="5">
        <f t="shared" si="1"/>
        <v>48320</v>
      </c>
    </row>
    <row r="22" spans="1:14" ht="17.25" thickBot="1">
      <c r="A22" s="15"/>
      <c r="B22" s="16"/>
      <c r="C22" s="46"/>
      <c r="D22" s="3"/>
      <c r="E22" s="3"/>
      <c r="F22" s="3"/>
      <c r="G22" s="34"/>
      <c r="H22" s="5">
        <v>310</v>
      </c>
      <c r="I22" s="11">
        <f t="shared" si="2"/>
        <v>151.6</v>
      </c>
      <c r="J22" s="5">
        <f t="shared" si="1"/>
        <v>46996</v>
      </c>
    </row>
    <row r="23" spans="1:14" ht="16.5" customHeight="1" thickBot="1">
      <c r="A23" s="15"/>
      <c r="B23" s="16"/>
      <c r="C23" s="46"/>
      <c r="D23" s="3"/>
      <c r="E23" s="3"/>
      <c r="F23" s="33" t="s">
        <v>7</v>
      </c>
      <c r="G23" s="35"/>
      <c r="H23" s="5">
        <v>300</v>
      </c>
      <c r="I23" s="11">
        <f t="shared" si="2"/>
        <v>152.1</v>
      </c>
      <c r="J23" s="5">
        <f t="shared" si="1"/>
        <v>45630</v>
      </c>
    </row>
    <row r="24" spans="1:14" ht="17.25" thickBot="1">
      <c r="A24" s="15"/>
      <c r="B24" s="16"/>
      <c r="C24" s="46"/>
      <c r="D24" s="3"/>
      <c r="E24" s="3"/>
      <c r="F24" s="34"/>
      <c r="G24" s="35"/>
      <c r="H24" s="5">
        <v>290</v>
      </c>
      <c r="I24" s="11">
        <f t="shared" si="2"/>
        <v>152.69999999999999</v>
      </c>
      <c r="J24" s="5">
        <f t="shared" si="1"/>
        <v>44283</v>
      </c>
    </row>
    <row r="25" spans="1:14" ht="17.25" thickBot="1">
      <c r="A25" s="15"/>
      <c r="B25" s="16"/>
      <c r="C25" s="46"/>
      <c r="D25" s="3"/>
      <c r="E25" s="3"/>
      <c r="F25" s="34"/>
      <c r="G25" s="36"/>
      <c r="H25" s="5">
        <v>280</v>
      </c>
      <c r="I25" s="11">
        <f t="shared" si="2"/>
        <v>153.30000000000001</v>
      </c>
      <c r="J25" s="5">
        <f t="shared" si="1"/>
        <v>42924</v>
      </c>
    </row>
    <row r="26" spans="1:14" ht="16.5" customHeight="1" thickBot="1">
      <c r="A26" s="15"/>
      <c r="B26" s="16"/>
      <c r="C26" s="46"/>
      <c r="D26" s="3"/>
      <c r="E26" s="33" t="s">
        <v>6</v>
      </c>
      <c r="F26" s="35"/>
      <c r="G26" s="7"/>
      <c r="H26" s="5">
        <v>270</v>
      </c>
      <c r="I26" s="11">
        <f t="shared" si="2"/>
        <v>154</v>
      </c>
      <c r="J26" s="5">
        <f t="shared" si="1"/>
        <v>41580</v>
      </c>
    </row>
    <row r="27" spans="1:14" ht="17.25" thickBot="1">
      <c r="A27" s="15"/>
      <c r="B27" s="16"/>
      <c r="C27" s="46"/>
      <c r="D27" s="3"/>
      <c r="E27" s="39"/>
      <c r="F27" s="35"/>
      <c r="G27" s="7"/>
      <c r="H27" s="5">
        <v>260</v>
      </c>
      <c r="I27" s="11">
        <f t="shared" si="2"/>
        <v>154.80000000000001</v>
      </c>
      <c r="J27" s="5">
        <f t="shared" si="1"/>
        <v>40248</v>
      </c>
    </row>
    <row r="28" spans="1:14" ht="17.25" thickBot="1">
      <c r="A28" s="15"/>
      <c r="B28" s="16"/>
      <c r="C28" s="46"/>
      <c r="D28" s="3"/>
      <c r="E28" s="39"/>
      <c r="F28" s="36"/>
      <c r="G28" s="7"/>
      <c r="H28" s="5">
        <v>250</v>
      </c>
      <c r="I28" s="11">
        <f t="shared" si="2"/>
        <v>155.6</v>
      </c>
      <c r="J28" s="5">
        <f t="shared" si="1"/>
        <v>38900</v>
      </c>
    </row>
    <row r="29" spans="1:14" ht="16.5" customHeight="1" thickBot="1">
      <c r="A29" s="15"/>
      <c r="B29" s="16"/>
      <c r="C29" s="46"/>
      <c r="D29" s="30" t="s">
        <v>5</v>
      </c>
      <c r="E29" s="40"/>
      <c r="F29" s="3"/>
      <c r="G29" s="7"/>
      <c r="H29" s="5">
        <v>240</v>
      </c>
      <c r="I29" s="11">
        <f t="shared" si="2"/>
        <v>156.4</v>
      </c>
      <c r="J29" s="5">
        <f t="shared" si="1"/>
        <v>37536</v>
      </c>
    </row>
    <row r="30" spans="1:14" ht="17.25" thickBot="1">
      <c r="A30" s="15"/>
      <c r="B30" s="16"/>
      <c r="C30" s="46"/>
      <c r="D30" s="31"/>
      <c r="E30" s="40"/>
      <c r="F30" s="3"/>
      <c r="G30" s="7"/>
      <c r="H30" s="5">
        <v>230</v>
      </c>
      <c r="I30" s="11">
        <f t="shared" si="2"/>
        <v>157.30000000000001</v>
      </c>
      <c r="J30" s="5">
        <f t="shared" si="1"/>
        <v>36179</v>
      </c>
    </row>
    <row r="31" spans="1:14" ht="17.25" thickBot="1">
      <c r="A31" s="15"/>
      <c r="B31" s="16"/>
      <c r="C31" s="46"/>
      <c r="D31" s="31"/>
      <c r="E31" s="41"/>
      <c r="F31" s="3"/>
      <c r="G31" s="7"/>
      <c r="H31" s="5">
        <v>220</v>
      </c>
      <c r="I31" s="11">
        <f t="shared" si="2"/>
        <v>158.4</v>
      </c>
      <c r="J31" s="5">
        <f t="shared" si="1"/>
        <v>34848</v>
      </c>
    </row>
    <row r="32" spans="1:14" ht="17.25" thickBot="1">
      <c r="A32" s="15"/>
      <c r="B32" s="16"/>
      <c r="C32" s="46"/>
      <c r="D32" s="31"/>
      <c r="E32" s="3"/>
      <c r="F32" s="3"/>
      <c r="G32" s="7"/>
      <c r="H32" s="5">
        <v>210</v>
      </c>
      <c r="I32" s="11">
        <f t="shared" si="2"/>
        <v>159.5</v>
      </c>
      <c r="J32" s="5">
        <f t="shared" si="1"/>
        <v>33495</v>
      </c>
    </row>
    <row r="33" spans="1:10" ht="17.25" thickBot="1">
      <c r="A33" s="15"/>
      <c r="B33" s="16"/>
      <c r="C33" s="46"/>
      <c r="D33" s="31"/>
      <c r="E33" s="3"/>
      <c r="F33" s="3"/>
      <c r="G33" s="7"/>
      <c r="H33" s="5">
        <v>200</v>
      </c>
      <c r="I33" s="11">
        <f t="shared" si="2"/>
        <v>160.69999999999999</v>
      </c>
      <c r="J33" s="5">
        <f t="shared" si="1"/>
        <v>32140</v>
      </c>
    </row>
    <row r="34" spans="1:10" ht="17.25" thickBot="1">
      <c r="A34" s="17"/>
      <c r="B34" s="18"/>
      <c r="C34" s="46"/>
      <c r="D34" s="32"/>
      <c r="E34" s="4"/>
      <c r="F34" s="4"/>
      <c r="G34" s="8"/>
      <c r="H34" s="5">
        <v>190</v>
      </c>
      <c r="I34" s="11">
        <f t="shared" si="2"/>
        <v>162.1</v>
      </c>
      <c r="J34" s="5">
        <f t="shared" si="1"/>
        <v>30799</v>
      </c>
    </row>
    <row r="35" spans="1:10" ht="16.5" customHeight="1" thickBot="1">
      <c r="A35" s="13" t="s">
        <v>12</v>
      </c>
      <c r="B35" s="14"/>
      <c r="C35" s="46"/>
      <c r="D35" s="6"/>
      <c r="E35" s="6"/>
      <c r="F35" s="6"/>
      <c r="G35" s="33" t="s">
        <v>8</v>
      </c>
      <c r="H35" s="5">
        <v>330</v>
      </c>
      <c r="I35" s="11">
        <f>ROUNDDOWN((6180/H35+135),1)</f>
        <v>153.69999999999999</v>
      </c>
      <c r="J35" s="5">
        <f t="shared" si="1"/>
        <v>50721</v>
      </c>
    </row>
    <row r="36" spans="1:10" ht="17.25" thickBot="1">
      <c r="A36" s="15"/>
      <c r="B36" s="16"/>
      <c r="C36" s="46"/>
      <c r="D36" s="3"/>
      <c r="E36" s="3"/>
      <c r="F36" s="3"/>
      <c r="G36" s="34"/>
      <c r="H36" s="5">
        <v>320</v>
      </c>
      <c r="I36" s="11">
        <f t="shared" ref="I36:I49" si="3">ROUNDDOWN((6180/H36+135),1)</f>
        <v>154.30000000000001</v>
      </c>
      <c r="J36" s="5">
        <f t="shared" si="1"/>
        <v>49376</v>
      </c>
    </row>
    <row r="37" spans="1:10" ht="17.25" thickBot="1">
      <c r="A37" s="15"/>
      <c r="B37" s="16"/>
      <c r="C37" s="46"/>
      <c r="D37" s="3"/>
      <c r="E37" s="3"/>
      <c r="F37" s="3"/>
      <c r="G37" s="34"/>
      <c r="H37" s="5">
        <v>310</v>
      </c>
      <c r="I37" s="11">
        <f t="shared" si="3"/>
        <v>154.9</v>
      </c>
      <c r="J37" s="5">
        <f t="shared" si="1"/>
        <v>48019</v>
      </c>
    </row>
    <row r="38" spans="1:10" ht="16.5" customHeight="1" thickBot="1">
      <c r="A38" s="15"/>
      <c r="B38" s="16"/>
      <c r="C38" s="46"/>
      <c r="D38" s="3"/>
      <c r="E38" s="3"/>
      <c r="F38" s="33" t="s">
        <v>7</v>
      </c>
      <c r="G38" s="35"/>
      <c r="H38" s="5">
        <v>300</v>
      </c>
      <c r="I38" s="11">
        <f t="shared" si="3"/>
        <v>155.6</v>
      </c>
      <c r="J38" s="5">
        <f t="shared" si="1"/>
        <v>46680</v>
      </c>
    </row>
    <row r="39" spans="1:10" ht="17.25" thickBot="1">
      <c r="A39" s="15"/>
      <c r="B39" s="16"/>
      <c r="C39" s="46"/>
      <c r="D39" s="3"/>
      <c r="E39" s="3"/>
      <c r="F39" s="34"/>
      <c r="G39" s="35"/>
      <c r="H39" s="5">
        <v>290</v>
      </c>
      <c r="I39" s="11">
        <f t="shared" si="3"/>
        <v>156.30000000000001</v>
      </c>
      <c r="J39" s="5">
        <f t="shared" si="1"/>
        <v>45327</v>
      </c>
    </row>
    <row r="40" spans="1:10" ht="17.25" thickBot="1">
      <c r="A40" s="15"/>
      <c r="B40" s="16"/>
      <c r="C40" s="46"/>
      <c r="D40" s="3"/>
      <c r="E40" s="3"/>
      <c r="F40" s="34"/>
      <c r="G40" s="36"/>
      <c r="H40" s="5">
        <v>280</v>
      </c>
      <c r="I40" s="11">
        <f>ROUNDDOWN((6180/H40+135),1)</f>
        <v>157</v>
      </c>
      <c r="J40" s="5">
        <f t="shared" si="1"/>
        <v>43960</v>
      </c>
    </row>
    <row r="41" spans="1:10" ht="16.5" customHeight="1" thickBot="1">
      <c r="A41" s="15"/>
      <c r="B41" s="16"/>
      <c r="C41" s="46"/>
      <c r="D41" s="3"/>
      <c r="E41" s="33" t="s">
        <v>6</v>
      </c>
      <c r="F41" s="35"/>
      <c r="G41" s="7"/>
      <c r="H41" s="5">
        <v>270</v>
      </c>
      <c r="I41" s="11">
        <f t="shared" si="3"/>
        <v>157.80000000000001</v>
      </c>
      <c r="J41" s="5">
        <f t="shared" si="1"/>
        <v>42606</v>
      </c>
    </row>
    <row r="42" spans="1:10" ht="17.25" thickBot="1">
      <c r="A42" s="15"/>
      <c r="B42" s="16"/>
      <c r="C42" s="46"/>
      <c r="D42" s="3"/>
      <c r="E42" s="39"/>
      <c r="F42" s="35"/>
      <c r="G42" s="7"/>
      <c r="H42" s="5">
        <v>260</v>
      </c>
      <c r="I42" s="11">
        <f t="shared" si="3"/>
        <v>158.69999999999999</v>
      </c>
      <c r="J42" s="5">
        <f t="shared" si="1"/>
        <v>41262</v>
      </c>
    </row>
    <row r="43" spans="1:10" ht="17.25" thickBot="1">
      <c r="A43" s="15"/>
      <c r="B43" s="16"/>
      <c r="C43" s="46"/>
      <c r="D43" s="3"/>
      <c r="E43" s="39"/>
      <c r="F43" s="36"/>
      <c r="G43" s="7"/>
      <c r="H43" s="5">
        <v>250</v>
      </c>
      <c r="I43" s="11">
        <f t="shared" si="3"/>
        <v>159.69999999999999</v>
      </c>
      <c r="J43" s="5">
        <f t="shared" si="1"/>
        <v>39925</v>
      </c>
    </row>
    <row r="44" spans="1:10" ht="16.5" customHeight="1" thickBot="1">
      <c r="A44" s="15"/>
      <c r="B44" s="16"/>
      <c r="C44" s="46"/>
      <c r="D44" s="30" t="s">
        <v>5</v>
      </c>
      <c r="E44" s="40"/>
      <c r="F44" s="3"/>
      <c r="G44" s="7"/>
      <c r="H44" s="5">
        <v>240</v>
      </c>
      <c r="I44" s="11">
        <f t="shared" si="3"/>
        <v>160.69999999999999</v>
      </c>
      <c r="J44" s="5">
        <f t="shared" si="1"/>
        <v>38568</v>
      </c>
    </row>
    <row r="45" spans="1:10" ht="17.25" thickBot="1">
      <c r="A45" s="15"/>
      <c r="B45" s="16"/>
      <c r="C45" s="46"/>
      <c r="D45" s="31"/>
      <c r="E45" s="40"/>
      <c r="F45" s="3"/>
      <c r="G45" s="7"/>
      <c r="H45" s="5">
        <v>230</v>
      </c>
      <c r="I45" s="11">
        <f t="shared" si="3"/>
        <v>161.80000000000001</v>
      </c>
      <c r="J45" s="5">
        <f t="shared" si="1"/>
        <v>37214</v>
      </c>
    </row>
    <row r="46" spans="1:10" ht="17.25" thickBot="1">
      <c r="A46" s="15"/>
      <c r="B46" s="16"/>
      <c r="C46" s="46"/>
      <c r="D46" s="31"/>
      <c r="E46" s="41"/>
      <c r="F46" s="3"/>
      <c r="G46" s="7"/>
      <c r="H46" s="5">
        <v>220</v>
      </c>
      <c r="I46" s="11">
        <f t="shared" si="3"/>
        <v>163</v>
      </c>
      <c r="J46" s="5">
        <f t="shared" si="1"/>
        <v>35860</v>
      </c>
    </row>
    <row r="47" spans="1:10" ht="17.25" thickBot="1">
      <c r="A47" s="15"/>
      <c r="B47" s="16"/>
      <c r="C47" s="46"/>
      <c r="D47" s="31"/>
      <c r="E47" s="3"/>
      <c r="F47" s="3"/>
      <c r="G47" s="7"/>
      <c r="H47" s="5">
        <v>210</v>
      </c>
      <c r="I47" s="11">
        <f t="shared" si="3"/>
        <v>164.4</v>
      </c>
      <c r="J47" s="5">
        <f t="shared" si="1"/>
        <v>34524</v>
      </c>
    </row>
    <row r="48" spans="1:10" ht="17.25" thickBot="1">
      <c r="A48" s="15"/>
      <c r="B48" s="16"/>
      <c r="C48" s="46"/>
      <c r="D48" s="31"/>
      <c r="E48" s="3"/>
      <c r="F48" s="3"/>
      <c r="G48" s="7"/>
      <c r="H48" s="5">
        <v>200</v>
      </c>
      <c r="I48" s="11">
        <f t="shared" si="3"/>
        <v>165.9</v>
      </c>
      <c r="J48" s="5">
        <f t="shared" si="1"/>
        <v>33180</v>
      </c>
    </row>
    <row r="49" spans="1:10" ht="17.25" thickBot="1">
      <c r="A49" s="17"/>
      <c r="B49" s="18"/>
      <c r="C49" s="45"/>
      <c r="D49" s="32"/>
      <c r="E49" s="4"/>
      <c r="F49" s="4"/>
      <c r="G49" s="8"/>
      <c r="H49" s="5">
        <v>190</v>
      </c>
      <c r="I49" s="11">
        <f t="shared" si="3"/>
        <v>167.5</v>
      </c>
      <c r="J49" s="5">
        <f t="shared" si="1"/>
        <v>31825</v>
      </c>
    </row>
    <row r="50" spans="1:10">
      <c r="A50" s="49" t="s">
        <v>33</v>
      </c>
      <c r="B50" s="50"/>
      <c r="C50" s="50"/>
      <c r="D50" s="50"/>
      <c r="E50" s="50"/>
      <c r="F50" s="50"/>
      <c r="G50" s="50"/>
      <c r="H50" s="50"/>
      <c r="I50" s="50"/>
      <c r="J50" s="51"/>
    </row>
    <row r="51" spans="1:10">
      <c r="A51" s="52"/>
      <c r="B51" s="53"/>
      <c r="C51" s="53"/>
      <c r="D51" s="53"/>
      <c r="E51" s="53"/>
      <c r="F51" s="53"/>
      <c r="G51" s="53"/>
      <c r="H51" s="53"/>
      <c r="I51" s="53"/>
      <c r="J51" s="54"/>
    </row>
    <row r="52" spans="1:10">
      <c r="A52" s="52"/>
      <c r="B52" s="53"/>
      <c r="C52" s="53"/>
      <c r="D52" s="53"/>
      <c r="E52" s="53"/>
      <c r="F52" s="53"/>
      <c r="G52" s="53"/>
      <c r="H52" s="53"/>
      <c r="I52" s="53"/>
      <c r="J52" s="54"/>
    </row>
    <row r="53" spans="1:10">
      <c r="A53" s="52"/>
      <c r="B53" s="53"/>
      <c r="C53" s="53"/>
      <c r="D53" s="53"/>
      <c r="E53" s="53"/>
      <c r="F53" s="53"/>
      <c r="G53" s="53"/>
      <c r="H53" s="53"/>
      <c r="I53" s="53"/>
      <c r="J53" s="54"/>
    </row>
    <row r="54" spans="1:10">
      <c r="A54" s="52"/>
      <c r="B54" s="53"/>
      <c r="C54" s="53"/>
      <c r="D54" s="53"/>
      <c r="E54" s="53"/>
      <c r="F54" s="53"/>
      <c r="G54" s="53"/>
      <c r="H54" s="53"/>
      <c r="I54" s="53"/>
      <c r="J54" s="54"/>
    </row>
    <row r="55" spans="1:10">
      <c r="A55" s="52"/>
      <c r="B55" s="53"/>
      <c r="C55" s="53"/>
      <c r="D55" s="53"/>
      <c r="E55" s="53"/>
      <c r="F55" s="53"/>
      <c r="G55" s="53"/>
      <c r="H55" s="53"/>
      <c r="I55" s="53"/>
      <c r="J55" s="54"/>
    </row>
    <row r="56" spans="1:10">
      <c r="A56" s="52"/>
      <c r="B56" s="53"/>
      <c r="C56" s="53"/>
      <c r="D56" s="53"/>
      <c r="E56" s="53"/>
      <c r="F56" s="53"/>
      <c r="G56" s="53"/>
      <c r="H56" s="53"/>
      <c r="I56" s="53"/>
      <c r="J56" s="54"/>
    </row>
    <row r="57" spans="1:10" ht="17.25" thickBot="1">
      <c r="A57" s="55"/>
      <c r="B57" s="56"/>
      <c r="C57" s="56"/>
      <c r="D57" s="56"/>
      <c r="E57" s="56"/>
      <c r="F57" s="56"/>
      <c r="G57" s="56"/>
      <c r="H57" s="56"/>
      <c r="I57" s="56"/>
      <c r="J57" s="57"/>
    </row>
  </sheetData>
  <mergeCells count="24">
    <mergeCell ref="A50:J57"/>
    <mergeCell ref="G35:G40"/>
    <mergeCell ref="F38:F43"/>
    <mergeCell ref="E41:E46"/>
    <mergeCell ref="D44:D49"/>
    <mergeCell ref="A35:B49"/>
    <mergeCell ref="A1:J2"/>
    <mergeCell ref="D3:G4"/>
    <mergeCell ref="H3:H4"/>
    <mergeCell ref="I3:I4"/>
    <mergeCell ref="J3:J4"/>
    <mergeCell ref="A3:B4"/>
    <mergeCell ref="C3:C4"/>
    <mergeCell ref="G5:G10"/>
    <mergeCell ref="F8:F13"/>
    <mergeCell ref="E11:E16"/>
    <mergeCell ref="D14:D19"/>
    <mergeCell ref="A5:B19"/>
    <mergeCell ref="C5:C49"/>
    <mergeCell ref="G20:G25"/>
    <mergeCell ref="F23:F28"/>
    <mergeCell ref="E26:E31"/>
    <mergeCell ref="D29:D34"/>
    <mergeCell ref="A20:B34"/>
  </mergeCells>
  <phoneticPr fontId="1" type="noConversion"/>
  <printOptions horizontalCentered="1" verticalCentered="1"/>
  <pageMargins left="0.39370078740157483" right="0.39370078740157483" top="0.39370078740157483" bottom="0.39370078740157483" header="0.31496062992125984" footer="0.31496062992125984"/>
  <pageSetup paperSize="9" scale="8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abSelected="1" workbookViewId="0">
      <selection activeCell="L41" sqref="L41"/>
    </sheetView>
  </sheetViews>
  <sheetFormatPr defaultRowHeight="16.5"/>
  <cols>
    <col min="1" max="1" width="12.625" style="1" customWidth="1"/>
    <col min="2" max="2" width="14.375" style="1" customWidth="1"/>
    <col min="3" max="3" width="8.375" style="1" customWidth="1"/>
    <col min="4" max="5" width="7.875" style="1" customWidth="1"/>
    <col min="6" max="6" width="12.625" style="1" customWidth="1"/>
    <col min="7" max="7" width="12.625" style="12" customWidth="1"/>
    <col min="8" max="8" width="18" style="1" customWidth="1"/>
    <col min="9" max="16384" width="9" style="1"/>
  </cols>
  <sheetData>
    <row r="1" spans="1:8" ht="17.25" thickBot="1">
      <c r="A1" s="37" t="s">
        <v>36</v>
      </c>
      <c r="B1" s="38"/>
      <c r="C1" s="38"/>
      <c r="D1" s="38"/>
      <c r="E1" s="38"/>
      <c r="F1" s="38"/>
      <c r="G1" s="38"/>
      <c r="H1" s="38"/>
    </row>
    <row r="2" spans="1:8" ht="28.5" customHeight="1" thickBot="1">
      <c r="A2" s="38"/>
      <c r="B2" s="38"/>
      <c r="C2" s="38"/>
      <c r="D2" s="38"/>
      <c r="E2" s="38"/>
      <c r="F2" s="38"/>
      <c r="G2" s="38"/>
      <c r="H2" s="38"/>
    </row>
    <row r="3" spans="1:8" ht="17.25" thickBot="1">
      <c r="A3" s="47" t="s">
        <v>31</v>
      </c>
      <c r="B3" s="14"/>
      <c r="C3" s="33" t="s">
        <v>23</v>
      </c>
      <c r="D3" s="42" t="s">
        <v>4</v>
      </c>
      <c r="E3" s="42"/>
      <c r="F3" s="42" t="s">
        <v>0</v>
      </c>
      <c r="G3" s="43" t="s">
        <v>1</v>
      </c>
      <c r="H3" s="28" t="s">
        <v>30</v>
      </c>
    </row>
    <row r="4" spans="1:8" ht="17.25" thickBot="1">
      <c r="A4" s="48"/>
      <c r="B4" s="18"/>
      <c r="C4" s="45"/>
      <c r="D4" s="29"/>
      <c r="E4" s="29"/>
      <c r="F4" s="29"/>
      <c r="G4" s="44"/>
      <c r="H4" s="29"/>
    </row>
    <row r="5" spans="1:8" ht="17.25" thickBot="1">
      <c r="A5" s="13" t="s">
        <v>15</v>
      </c>
      <c r="B5" s="14"/>
      <c r="C5" s="33" t="s">
        <v>27</v>
      </c>
      <c r="D5" s="3"/>
      <c r="E5" s="33" t="s">
        <v>14</v>
      </c>
      <c r="F5" s="5">
        <v>424</v>
      </c>
      <c r="G5" s="11">
        <f>ROUNDDOWN((1030/F5+135),1)</f>
        <v>137.4</v>
      </c>
      <c r="H5" s="5">
        <f t="shared" ref="H5:H34" si="0">ROUNDDOWN(F5*G5,0)</f>
        <v>58257</v>
      </c>
    </row>
    <row r="6" spans="1:8" ht="16.5" customHeight="1" thickBot="1">
      <c r="A6" s="15"/>
      <c r="B6" s="16"/>
      <c r="C6" s="46"/>
      <c r="D6" s="3"/>
      <c r="E6" s="62"/>
      <c r="F6" s="5">
        <v>408</v>
      </c>
      <c r="G6" s="11">
        <f t="shared" ref="G6:G14" si="1">ROUNDDOWN((1030/F6+135),1)</f>
        <v>137.5</v>
      </c>
      <c r="H6" s="5">
        <f t="shared" si="0"/>
        <v>56100</v>
      </c>
    </row>
    <row r="7" spans="1:8" ht="17.25" thickBot="1">
      <c r="A7" s="15"/>
      <c r="B7" s="16"/>
      <c r="C7" s="46"/>
      <c r="D7" s="3"/>
      <c r="E7" s="62"/>
      <c r="F7" s="5">
        <v>392</v>
      </c>
      <c r="G7" s="11">
        <f t="shared" si="1"/>
        <v>137.6</v>
      </c>
      <c r="H7" s="5">
        <f t="shared" si="0"/>
        <v>53939</v>
      </c>
    </row>
    <row r="8" spans="1:8" ht="17.25" thickBot="1">
      <c r="A8" s="15"/>
      <c r="B8" s="16"/>
      <c r="C8" s="46"/>
      <c r="D8" s="58" t="s">
        <v>13</v>
      </c>
      <c r="E8" s="62"/>
      <c r="F8" s="5">
        <v>376</v>
      </c>
      <c r="G8" s="11">
        <f t="shared" si="1"/>
        <v>137.69999999999999</v>
      </c>
      <c r="H8" s="5">
        <f t="shared" si="0"/>
        <v>51775</v>
      </c>
    </row>
    <row r="9" spans="1:8" ht="16.5" customHeight="1" thickBot="1">
      <c r="A9" s="15"/>
      <c r="B9" s="16"/>
      <c r="C9" s="46"/>
      <c r="D9" s="59"/>
      <c r="E9" s="62"/>
      <c r="F9" s="5">
        <v>360</v>
      </c>
      <c r="G9" s="11">
        <f t="shared" si="1"/>
        <v>137.80000000000001</v>
      </c>
      <c r="H9" s="5">
        <f t="shared" si="0"/>
        <v>49608</v>
      </c>
    </row>
    <row r="10" spans="1:8" ht="17.25" thickBot="1">
      <c r="A10" s="15"/>
      <c r="B10" s="16"/>
      <c r="C10" s="46"/>
      <c r="D10" s="59"/>
      <c r="E10" s="62"/>
      <c r="F10" s="5">
        <v>344</v>
      </c>
      <c r="G10" s="11">
        <f t="shared" si="1"/>
        <v>137.9</v>
      </c>
      <c r="H10" s="5">
        <f t="shared" si="0"/>
        <v>47437</v>
      </c>
    </row>
    <row r="11" spans="1:8" ht="16.5" customHeight="1" thickBot="1">
      <c r="A11" s="15"/>
      <c r="B11" s="16"/>
      <c r="C11" s="46"/>
      <c r="D11" s="59"/>
      <c r="E11" s="63"/>
      <c r="F11" s="5">
        <v>328</v>
      </c>
      <c r="G11" s="11">
        <f t="shared" si="1"/>
        <v>138.1</v>
      </c>
      <c r="H11" s="5">
        <f t="shared" si="0"/>
        <v>45296</v>
      </c>
    </row>
    <row r="12" spans="1:8" ht="17.25" thickBot="1">
      <c r="A12" s="15"/>
      <c r="B12" s="16"/>
      <c r="C12" s="46"/>
      <c r="D12" s="60"/>
      <c r="E12" s="3"/>
      <c r="F12" s="5">
        <v>312</v>
      </c>
      <c r="G12" s="11">
        <f t="shared" si="1"/>
        <v>138.30000000000001</v>
      </c>
      <c r="H12" s="5">
        <f t="shared" si="0"/>
        <v>43149</v>
      </c>
    </row>
    <row r="13" spans="1:8" ht="17.25" thickBot="1">
      <c r="A13" s="15"/>
      <c r="B13" s="16"/>
      <c r="C13" s="46"/>
      <c r="D13" s="60"/>
      <c r="E13" s="3"/>
      <c r="F13" s="5">
        <v>296</v>
      </c>
      <c r="G13" s="11">
        <f t="shared" si="1"/>
        <v>138.4</v>
      </c>
      <c r="H13" s="5">
        <f t="shared" si="0"/>
        <v>40966</v>
      </c>
    </row>
    <row r="14" spans="1:8" ht="17.25" thickBot="1">
      <c r="A14" s="17"/>
      <c r="B14" s="18"/>
      <c r="C14" s="46"/>
      <c r="D14" s="61"/>
      <c r="E14" s="3"/>
      <c r="F14" s="5">
        <v>280</v>
      </c>
      <c r="G14" s="11">
        <f t="shared" si="1"/>
        <v>138.6</v>
      </c>
      <c r="H14" s="5">
        <f t="shared" si="0"/>
        <v>38808</v>
      </c>
    </row>
    <row r="15" spans="1:8" ht="17.25" thickBot="1">
      <c r="A15" s="13" t="s">
        <v>16</v>
      </c>
      <c r="B15" s="14"/>
      <c r="C15" s="46"/>
      <c r="D15" s="3"/>
      <c r="E15" s="33" t="s">
        <v>18</v>
      </c>
      <c r="F15" s="5">
        <v>424</v>
      </c>
      <c r="G15" s="11">
        <f>ROUNDDOWN((2060/F15+135),1)</f>
        <v>139.80000000000001</v>
      </c>
      <c r="H15" s="5">
        <f t="shared" si="0"/>
        <v>59275</v>
      </c>
    </row>
    <row r="16" spans="1:8" ht="16.5" customHeight="1" thickBot="1">
      <c r="A16" s="15"/>
      <c r="B16" s="16"/>
      <c r="C16" s="46"/>
      <c r="D16" s="3"/>
      <c r="E16" s="62"/>
      <c r="F16" s="5">
        <v>408</v>
      </c>
      <c r="G16" s="11">
        <f t="shared" ref="G16:G24" si="2">ROUNDDOWN((2060/F16+135),1)</f>
        <v>140</v>
      </c>
      <c r="H16" s="5">
        <f t="shared" si="0"/>
        <v>57120</v>
      </c>
    </row>
    <row r="17" spans="1:8" ht="17.25" thickBot="1">
      <c r="A17" s="15"/>
      <c r="B17" s="16"/>
      <c r="C17" s="46"/>
      <c r="D17" s="3"/>
      <c r="E17" s="62"/>
      <c r="F17" s="5">
        <v>392</v>
      </c>
      <c r="G17" s="11">
        <f t="shared" si="2"/>
        <v>140.19999999999999</v>
      </c>
      <c r="H17" s="5">
        <f t="shared" si="0"/>
        <v>54958</v>
      </c>
    </row>
    <row r="18" spans="1:8" ht="17.25" thickBot="1">
      <c r="A18" s="15"/>
      <c r="B18" s="16"/>
      <c r="C18" s="46"/>
      <c r="D18" s="58" t="s">
        <v>13</v>
      </c>
      <c r="E18" s="62"/>
      <c r="F18" s="5">
        <v>376</v>
      </c>
      <c r="G18" s="11">
        <f t="shared" si="2"/>
        <v>140.4</v>
      </c>
      <c r="H18" s="5">
        <f t="shared" si="0"/>
        <v>52790</v>
      </c>
    </row>
    <row r="19" spans="1:8" ht="16.5" customHeight="1" thickBot="1">
      <c r="A19" s="15"/>
      <c r="B19" s="16"/>
      <c r="C19" s="46"/>
      <c r="D19" s="59"/>
      <c r="E19" s="62"/>
      <c r="F19" s="5">
        <v>360</v>
      </c>
      <c r="G19" s="11">
        <f t="shared" si="2"/>
        <v>140.69999999999999</v>
      </c>
      <c r="H19" s="5">
        <f t="shared" si="0"/>
        <v>50652</v>
      </c>
    </row>
    <row r="20" spans="1:8" ht="17.25" thickBot="1">
      <c r="A20" s="15"/>
      <c r="B20" s="16"/>
      <c r="C20" s="46"/>
      <c r="D20" s="59"/>
      <c r="E20" s="62"/>
      <c r="F20" s="5">
        <v>344</v>
      </c>
      <c r="G20" s="11">
        <f t="shared" si="2"/>
        <v>140.9</v>
      </c>
      <c r="H20" s="5">
        <f t="shared" si="0"/>
        <v>48469</v>
      </c>
    </row>
    <row r="21" spans="1:8" ht="17.25" thickBot="1">
      <c r="A21" s="15"/>
      <c r="B21" s="16"/>
      <c r="C21" s="46"/>
      <c r="D21" s="59"/>
      <c r="E21" s="63"/>
      <c r="F21" s="5">
        <v>328</v>
      </c>
      <c r="G21" s="11">
        <f t="shared" si="2"/>
        <v>141.19999999999999</v>
      </c>
      <c r="H21" s="5">
        <f t="shared" si="0"/>
        <v>46313</v>
      </c>
    </row>
    <row r="22" spans="1:8" ht="17.25" thickBot="1">
      <c r="A22" s="15"/>
      <c r="B22" s="16"/>
      <c r="C22" s="46"/>
      <c r="D22" s="60"/>
      <c r="E22" s="3"/>
      <c r="F22" s="5">
        <v>312</v>
      </c>
      <c r="G22" s="11">
        <f t="shared" si="2"/>
        <v>141.6</v>
      </c>
      <c r="H22" s="5">
        <f t="shared" si="0"/>
        <v>44179</v>
      </c>
    </row>
    <row r="23" spans="1:8" ht="17.25" thickBot="1">
      <c r="A23" s="15"/>
      <c r="B23" s="16"/>
      <c r="C23" s="46"/>
      <c r="D23" s="60"/>
      <c r="E23" s="3"/>
      <c r="F23" s="5">
        <v>296</v>
      </c>
      <c r="G23" s="11">
        <f t="shared" si="2"/>
        <v>141.9</v>
      </c>
      <c r="H23" s="5">
        <f t="shared" si="0"/>
        <v>42002</v>
      </c>
    </row>
    <row r="24" spans="1:8" ht="17.25" thickBot="1">
      <c r="A24" s="17"/>
      <c r="B24" s="18"/>
      <c r="C24" s="46"/>
      <c r="D24" s="61"/>
      <c r="E24" s="4"/>
      <c r="F24" s="5">
        <v>280</v>
      </c>
      <c r="G24" s="11">
        <f t="shared" si="2"/>
        <v>142.30000000000001</v>
      </c>
      <c r="H24" s="5">
        <f t="shared" si="0"/>
        <v>39844</v>
      </c>
    </row>
    <row r="25" spans="1:8" ht="17.25" thickBot="1">
      <c r="A25" s="13" t="s">
        <v>17</v>
      </c>
      <c r="B25" s="14"/>
      <c r="C25" s="46"/>
      <c r="D25" s="3"/>
      <c r="E25" s="33" t="s">
        <v>18</v>
      </c>
      <c r="F25" s="5">
        <v>424</v>
      </c>
      <c r="G25" s="11">
        <f>ROUNDDOWN((3090/F25+135),1)</f>
        <v>142.19999999999999</v>
      </c>
      <c r="H25" s="5">
        <f t="shared" si="0"/>
        <v>60292</v>
      </c>
    </row>
    <row r="26" spans="1:8" ht="16.5" customHeight="1" thickBot="1">
      <c r="A26" s="15"/>
      <c r="B26" s="16"/>
      <c r="C26" s="46"/>
      <c r="D26" s="3"/>
      <c r="E26" s="62"/>
      <c r="F26" s="5">
        <v>408</v>
      </c>
      <c r="G26" s="11">
        <f t="shared" ref="G26:G34" si="3">ROUNDDOWN((3090/F26+135),1)</f>
        <v>142.5</v>
      </c>
      <c r="H26" s="5">
        <f t="shared" si="0"/>
        <v>58140</v>
      </c>
    </row>
    <row r="27" spans="1:8" ht="17.25" thickBot="1">
      <c r="A27" s="15"/>
      <c r="B27" s="16"/>
      <c r="C27" s="46"/>
      <c r="D27" s="3"/>
      <c r="E27" s="62"/>
      <c r="F27" s="5">
        <v>392</v>
      </c>
      <c r="G27" s="11">
        <f t="shared" si="3"/>
        <v>142.80000000000001</v>
      </c>
      <c r="H27" s="5">
        <f t="shared" si="0"/>
        <v>55977</v>
      </c>
    </row>
    <row r="28" spans="1:8" ht="17.25" thickBot="1">
      <c r="A28" s="15"/>
      <c r="B28" s="16"/>
      <c r="C28" s="46"/>
      <c r="D28" s="58" t="s">
        <v>13</v>
      </c>
      <c r="E28" s="62"/>
      <c r="F28" s="5">
        <v>376</v>
      </c>
      <c r="G28" s="11">
        <f t="shared" si="3"/>
        <v>143.19999999999999</v>
      </c>
      <c r="H28" s="5">
        <f t="shared" si="0"/>
        <v>53843</v>
      </c>
    </row>
    <row r="29" spans="1:8" ht="16.5" customHeight="1" thickBot="1">
      <c r="A29" s="15"/>
      <c r="B29" s="16"/>
      <c r="C29" s="46"/>
      <c r="D29" s="59"/>
      <c r="E29" s="62"/>
      <c r="F29" s="5">
        <v>360</v>
      </c>
      <c r="G29" s="11">
        <f t="shared" si="3"/>
        <v>143.5</v>
      </c>
      <c r="H29" s="5">
        <f t="shared" si="0"/>
        <v>51660</v>
      </c>
    </row>
    <row r="30" spans="1:8" ht="17.25" thickBot="1">
      <c r="A30" s="15"/>
      <c r="B30" s="16"/>
      <c r="C30" s="46"/>
      <c r="D30" s="59"/>
      <c r="E30" s="62"/>
      <c r="F30" s="5">
        <v>344</v>
      </c>
      <c r="G30" s="11">
        <f t="shared" si="3"/>
        <v>143.9</v>
      </c>
      <c r="H30" s="5">
        <f t="shared" si="0"/>
        <v>49501</v>
      </c>
    </row>
    <row r="31" spans="1:8" ht="17.25" thickBot="1">
      <c r="A31" s="15"/>
      <c r="B31" s="16"/>
      <c r="C31" s="46"/>
      <c r="D31" s="59"/>
      <c r="E31" s="63"/>
      <c r="F31" s="5">
        <v>328</v>
      </c>
      <c r="G31" s="11">
        <f t="shared" si="3"/>
        <v>144.4</v>
      </c>
      <c r="H31" s="5">
        <f t="shared" si="0"/>
        <v>47363</v>
      </c>
    </row>
    <row r="32" spans="1:8" ht="17.25" thickBot="1">
      <c r="A32" s="15"/>
      <c r="B32" s="16"/>
      <c r="C32" s="46"/>
      <c r="D32" s="60"/>
      <c r="E32" s="3"/>
      <c r="F32" s="5">
        <v>312</v>
      </c>
      <c r="G32" s="11">
        <f t="shared" si="3"/>
        <v>144.9</v>
      </c>
      <c r="H32" s="5">
        <f t="shared" si="0"/>
        <v>45208</v>
      </c>
    </row>
    <row r="33" spans="1:8" ht="17.25" thickBot="1">
      <c r="A33" s="15"/>
      <c r="B33" s="16"/>
      <c r="C33" s="46"/>
      <c r="D33" s="60"/>
      <c r="E33" s="3"/>
      <c r="F33" s="5">
        <v>296</v>
      </c>
      <c r="G33" s="11">
        <f t="shared" si="3"/>
        <v>145.4</v>
      </c>
      <c r="H33" s="5">
        <f t="shared" si="0"/>
        <v>43038</v>
      </c>
    </row>
    <row r="34" spans="1:8" ht="17.25" thickBot="1">
      <c r="A34" s="17"/>
      <c r="B34" s="18"/>
      <c r="C34" s="45"/>
      <c r="D34" s="61"/>
      <c r="E34" s="4"/>
      <c r="F34" s="5">
        <v>280</v>
      </c>
      <c r="G34" s="11">
        <f t="shared" si="3"/>
        <v>146</v>
      </c>
      <c r="H34" s="5">
        <f t="shared" si="0"/>
        <v>40880</v>
      </c>
    </row>
    <row r="35" spans="1:8" ht="16.5" customHeight="1">
      <c r="A35" s="49" t="s">
        <v>34</v>
      </c>
      <c r="B35" s="50"/>
      <c r="C35" s="50"/>
      <c r="D35" s="50"/>
      <c r="E35" s="50"/>
      <c r="F35" s="50"/>
      <c r="G35" s="50"/>
      <c r="H35" s="51"/>
    </row>
    <row r="36" spans="1:8">
      <c r="A36" s="52"/>
      <c r="B36" s="53"/>
      <c r="C36" s="53"/>
      <c r="D36" s="53"/>
      <c r="E36" s="53"/>
      <c r="F36" s="53"/>
      <c r="G36" s="53"/>
      <c r="H36" s="54"/>
    </row>
    <row r="37" spans="1:8">
      <c r="A37" s="52"/>
      <c r="B37" s="53"/>
      <c r="C37" s="53"/>
      <c r="D37" s="53"/>
      <c r="E37" s="53"/>
      <c r="F37" s="53"/>
      <c r="G37" s="53"/>
      <c r="H37" s="54"/>
    </row>
    <row r="38" spans="1:8">
      <c r="A38" s="52"/>
      <c r="B38" s="53"/>
      <c r="C38" s="53"/>
      <c r="D38" s="53"/>
      <c r="E38" s="53"/>
      <c r="F38" s="53"/>
      <c r="G38" s="53"/>
      <c r="H38" s="54"/>
    </row>
    <row r="39" spans="1:8">
      <c r="A39" s="52"/>
      <c r="B39" s="53"/>
      <c r="C39" s="53"/>
      <c r="D39" s="53"/>
      <c r="E39" s="53"/>
      <c r="F39" s="53"/>
      <c r="G39" s="53"/>
      <c r="H39" s="54"/>
    </row>
    <row r="40" spans="1:8">
      <c r="A40" s="52"/>
      <c r="B40" s="53"/>
      <c r="C40" s="53"/>
      <c r="D40" s="53"/>
      <c r="E40" s="53"/>
      <c r="F40" s="53"/>
      <c r="G40" s="53"/>
      <c r="H40" s="54"/>
    </row>
    <row r="41" spans="1:8">
      <c r="A41" s="52"/>
      <c r="B41" s="53"/>
      <c r="C41" s="53"/>
      <c r="D41" s="53"/>
      <c r="E41" s="53"/>
      <c r="F41" s="53"/>
      <c r="G41" s="53"/>
      <c r="H41" s="54"/>
    </row>
    <row r="42" spans="1:8">
      <c r="A42" s="52"/>
      <c r="B42" s="53"/>
      <c r="C42" s="53"/>
      <c r="D42" s="53"/>
      <c r="E42" s="53"/>
      <c r="F42" s="53"/>
      <c r="G42" s="53"/>
      <c r="H42" s="54"/>
    </row>
    <row r="43" spans="1:8" ht="17.25" thickBot="1">
      <c r="A43" s="55"/>
      <c r="B43" s="56"/>
      <c r="C43" s="56"/>
      <c r="D43" s="56"/>
      <c r="E43" s="56"/>
      <c r="F43" s="56"/>
      <c r="G43" s="56"/>
      <c r="H43" s="57"/>
    </row>
  </sheetData>
  <mergeCells count="18">
    <mergeCell ref="A35:H43"/>
    <mergeCell ref="C3:C4"/>
    <mergeCell ref="C5:C34"/>
    <mergeCell ref="D8:D14"/>
    <mergeCell ref="E5:E11"/>
    <mergeCell ref="D18:D24"/>
    <mergeCell ref="E15:E21"/>
    <mergeCell ref="D28:D34"/>
    <mergeCell ref="E25:E31"/>
    <mergeCell ref="A5:B14"/>
    <mergeCell ref="A15:B24"/>
    <mergeCell ref="A25:B34"/>
    <mergeCell ref="A1:H2"/>
    <mergeCell ref="D3:E4"/>
    <mergeCell ref="F3:F4"/>
    <mergeCell ref="G3:G4"/>
    <mergeCell ref="H3:H4"/>
    <mergeCell ref="A3:B4"/>
  </mergeCells>
  <phoneticPr fontId="1" type="noConversion"/>
  <printOptions horizontalCentered="1"/>
  <pageMargins left="0.39370078740157483" right="0.39370078740157483" top="0.39370078740157483" bottom="0"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workbookViewId="0">
      <selection activeCell="G5" sqref="G1:G1048576"/>
    </sheetView>
  </sheetViews>
  <sheetFormatPr defaultRowHeight="16.5"/>
  <cols>
    <col min="1" max="1" width="12.625" style="1" customWidth="1"/>
    <col min="2" max="2" width="14.375" style="1" customWidth="1"/>
    <col min="3" max="3" width="8.375" style="1" customWidth="1"/>
    <col min="4" max="5" width="7.875" style="1" customWidth="1"/>
    <col min="6" max="6" width="12.625" style="1" customWidth="1"/>
    <col min="7" max="7" width="12.625" style="12" customWidth="1"/>
    <col min="8" max="8" width="18" style="1" customWidth="1"/>
    <col min="9" max="16384" width="9" style="1"/>
  </cols>
  <sheetData>
    <row r="1" spans="1:10" ht="17.25" thickBot="1">
      <c r="A1" s="37" t="s">
        <v>39</v>
      </c>
      <c r="B1" s="38"/>
      <c r="C1" s="38"/>
      <c r="D1" s="38"/>
      <c r="E1" s="38"/>
      <c r="F1" s="38"/>
      <c r="G1" s="38"/>
      <c r="H1" s="38"/>
    </row>
    <row r="2" spans="1:10" ht="28.5" customHeight="1" thickBot="1">
      <c r="A2" s="38"/>
      <c r="B2" s="38"/>
      <c r="C2" s="38"/>
      <c r="D2" s="38"/>
      <c r="E2" s="38"/>
      <c r="F2" s="38"/>
      <c r="G2" s="38"/>
      <c r="H2" s="38"/>
    </row>
    <row r="3" spans="1:10" ht="17.25" thickBot="1">
      <c r="A3" s="47" t="s">
        <v>31</v>
      </c>
      <c r="B3" s="14"/>
      <c r="C3" s="33" t="s">
        <v>23</v>
      </c>
      <c r="D3" s="42" t="s">
        <v>4</v>
      </c>
      <c r="E3" s="42"/>
      <c r="F3" s="42" t="s">
        <v>0</v>
      </c>
      <c r="G3" s="43" t="s">
        <v>1</v>
      </c>
      <c r="H3" s="28" t="s">
        <v>30</v>
      </c>
    </row>
    <row r="4" spans="1:10" ht="17.25" thickBot="1">
      <c r="A4" s="48"/>
      <c r="B4" s="18"/>
      <c r="C4" s="45"/>
      <c r="D4" s="29"/>
      <c r="E4" s="29"/>
      <c r="F4" s="29"/>
      <c r="G4" s="44"/>
      <c r="H4" s="29"/>
    </row>
    <row r="5" spans="1:10" ht="17.25" thickBot="1">
      <c r="A5" s="13" t="s">
        <v>19</v>
      </c>
      <c r="B5" s="14"/>
      <c r="C5" s="33" t="s">
        <v>26</v>
      </c>
      <c r="D5" s="3"/>
      <c r="E5" s="33" t="s">
        <v>14</v>
      </c>
      <c r="F5" s="5">
        <v>424</v>
      </c>
      <c r="G5" s="11">
        <f>ROUNDDOWN((4120/F5+135),1)</f>
        <v>144.69999999999999</v>
      </c>
      <c r="H5" s="5">
        <f t="shared" ref="H5:H34" si="0">ROUNDDOWN(F5*G5,0)</f>
        <v>61352</v>
      </c>
    </row>
    <row r="6" spans="1:10" ht="16.5" customHeight="1" thickBot="1">
      <c r="A6" s="15"/>
      <c r="B6" s="16"/>
      <c r="C6" s="46"/>
      <c r="D6" s="3"/>
      <c r="E6" s="62"/>
      <c r="F6" s="5">
        <v>408</v>
      </c>
      <c r="G6" s="11">
        <f t="shared" ref="G6:G14" si="1">ROUNDDOWN((4120/F6+135),1)</f>
        <v>145</v>
      </c>
      <c r="H6" s="5">
        <f t="shared" si="0"/>
        <v>59160</v>
      </c>
    </row>
    <row r="7" spans="1:10" ht="17.25" thickBot="1">
      <c r="A7" s="15"/>
      <c r="B7" s="16"/>
      <c r="C7" s="46"/>
      <c r="D7" s="3"/>
      <c r="E7" s="62"/>
      <c r="F7" s="5">
        <v>392</v>
      </c>
      <c r="G7" s="11">
        <f t="shared" si="1"/>
        <v>145.5</v>
      </c>
      <c r="H7" s="5">
        <f t="shared" si="0"/>
        <v>57036</v>
      </c>
    </row>
    <row r="8" spans="1:10" ht="17.25" thickBot="1">
      <c r="A8" s="15"/>
      <c r="B8" s="16"/>
      <c r="C8" s="46"/>
      <c r="D8" s="58" t="s">
        <v>13</v>
      </c>
      <c r="E8" s="62"/>
      <c r="F8" s="5">
        <v>376</v>
      </c>
      <c r="G8" s="11">
        <f t="shared" si="1"/>
        <v>145.9</v>
      </c>
      <c r="H8" s="5">
        <f t="shared" si="0"/>
        <v>54858</v>
      </c>
    </row>
    <row r="9" spans="1:10" ht="16.5" customHeight="1" thickBot="1">
      <c r="A9" s="15"/>
      <c r="B9" s="16"/>
      <c r="C9" s="46"/>
      <c r="D9" s="59"/>
      <c r="E9" s="62"/>
      <c r="F9" s="5">
        <v>360</v>
      </c>
      <c r="G9" s="11">
        <f t="shared" si="1"/>
        <v>146.4</v>
      </c>
      <c r="H9" s="5">
        <f t="shared" si="0"/>
        <v>52704</v>
      </c>
    </row>
    <row r="10" spans="1:10" ht="17.25" thickBot="1">
      <c r="A10" s="15"/>
      <c r="B10" s="16"/>
      <c r="C10" s="46"/>
      <c r="D10" s="59"/>
      <c r="E10" s="62"/>
      <c r="F10" s="5">
        <v>344</v>
      </c>
      <c r="G10" s="11">
        <f t="shared" si="1"/>
        <v>146.9</v>
      </c>
      <c r="H10" s="5">
        <f t="shared" si="0"/>
        <v>50533</v>
      </c>
      <c r="J10" s="2"/>
    </row>
    <row r="11" spans="1:10" ht="16.5" customHeight="1" thickBot="1">
      <c r="A11" s="15"/>
      <c r="B11" s="16"/>
      <c r="C11" s="46"/>
      <c r="D11" s="59"/>
      <c r="E11" s="63"/>
      <c r="F11" s="5">
        <v>328</v>
      </c>
      <c r="G11" s="11">
        <f t="shared" si="1"/>
        <v>147.5</v>
      </c>
      <c r="H11" s="5">
        <f t="shared" si="0"/>
        <v>48380</v>
      </c>
      <c r="J11" s="2"/>
    </row>
    <row r="12" spans="1:10" ht="17.25" thickBot="1">
      <c r="A12" s="15"/>
      <c r="B12" s="16"/>
      <c r="C12" s="46"/>
      <c r="D12" s="60"/>
      <c r="E12" s="3"/>
      <c r="F12" s="5">
        <v>312</v>
      </c>
      <c r="G12" s="11">
        <f t="shared" si="1"/>
        <v>148.19999999999999</v>
      </c>
      <c r="H12" s="5">
        <f t="shared" si="0"/>
        <v>46238</v>
      </c>
      <c r="J12" s="2"/>
    </row>
    <row r="13" spans="1:10" ht="17.25" thickBot="1">
      <c r="A13" s="15"/>
      <c r="B13" s="16"/>
      <c r="C13" s="46"/>
      <c r="D13" s="60"/>
      <c r="E13" s="3"/>
      <c r="F13" s="5">
        <v>296</v>
      </c>
      <c r="G13" s="11">
        <f t="shared" si="1"/>
        <v>148.9</v>
      </c>
      <c r="H13" s="5">
        <f t="shared" si="0"/>
        <v>44074</v>
      </c>
      <c r="J13" s="2"/>
    </row>
    <row r="14" spans="1:10" ht="17.25" thickBot="1">
      <c r="A14" s="17"/>
      <c r="B14" s="18"/>
      <c r="C14" s="46"/>
      <c r="D14" s="61"/>
      <c r="E14" s="3"/>
      <c r="F14" s="5">
        <v>280</v>
      </c>
      <c r="G14" s="11">
        <f t="shared" si="1"/>
        <v>149.69999999999999</v>
      </c>
      <c r="H14" s="5">
        <f t="shared" si="0"/>
        <v>41916</v>
      </c>
      <c r="J14" s="2"/>
    </row>
    <row r="15" spans="1:10" ht="17.25" thickBot="1">
      <c r="A15" s="13" t="s">
        <v>20</v>
      </c>
      <c r="B15" s="14"/>
      <c r="C15" s="46"/>
      <c r="D15" s="3"/>
      <c r="E15" s="33" t="s">
        <v>18</v>
      </c>
      <c r="F15" s="5">
        <v>424</v>
      </c>
      <c r="G15" s="11">
        <f>ROUNDDOWN((5150/F15+135),1)</f>
        <v>147.1</v>
      </c>
      <c r="H15" s="5">
        <f t="shared" si="0"/>
        <v>62370</v>
      </c>
    </row>
    <row r="16" spans="1:10" ht="16.5" customHeight="1" thickBot="1">
      <c r="A16" s="15"/>
      <c r="B16" s="16"/>
      <c r="C16" s="46"/>
      <c r="D16" s="3"/>
      <c r="E16" s="62"/>
      <c r="F16" s="5">
        <v>408</v>
      </c>
      <c r="G16" s="11">
        <f t="shared" ref="G16:G24" si="2">ROUNDDOWN((5150/F16+135),1)</f>
        <v>147.6</v>
      </c>
      <c r="H16" s="5">
        <f t="shared" si="0"/>
        <v>60220</v>
      </c>
    </row>
    <row r="17" spans="1:8" ht="17.25" thickBot="1">
      <c r="A17" s="15"/>
      <c r="B17" s="16"/>
      <c r="C17" s="46"/>
      <c r="D17" s="3"/>
      <c r="E17" s="62"/>
      <c r="F17" s="5">
        <v>392</v>
      </c>
      <c r="G17" s="11">
        <f t="shared" si="2"/>
        <v>148.1</v>
      </c>
      <c r="H17" s="5">
        <f t="shared" si="0"/>
        <v>58055</v>
      </c>
    </row>
    <row r="18" spans="1:8" ht="17.25" thickBot="1">
      <c r="A18" s="15"/>
      <c r="B18" s="16"/>
      <c r="C18" s="46"/>
      <c r="D18" s="58" t="s">
        <v>13</v>
      </c>
      <c r="E18" s="62"/>
      <c r="F18" s="5">
        <v>376</v>
      </c>
      <c r="G18" s="11">
        <f t="shared" si="2"/>
        <v>148.6</v>
      </c>
      <c r="H18" s="5">
        <f t="shared" si="0"/>
        <v>55873</v>
      </c>
    </row>
    <row r="19" spans="1:8" ht="16.5" customHeight="1" thickBot="1">
      <c r="A19" s="15"/>
      <c r="B19" s="16"/>
      <c r="C19" s="46"/>
      <c r="D19" s="59"/>
      <c r="E19" s="62"/>
      <c r="F19" s="5">
        <v>360</v>
      </c>
      <c r="G19" s="11">
        <f t="shared" si="2"/>
        <v>149.30000000000001</v>
      </c>
      <c r="H19" s="5">
        <f t="shared" si="0"/>
        <v>53748</v>
      </c>
    </row>
    <row r="20" spans="1:8" ht="17.25" thickBot="1">
      <c r="A20" s="15"/>
      <c r="B20" s="16"/>
      <c r="C20" s="46"/>
      <c r="D20" s="59"/>
      <c r="E20" s="62"/>
      <c r="F20" s="5">
        <v>344</v>
      </c>
      <c r="G20" s="11">
        <f t="shared" si="2"/>
        <v>149.9</v>
      </c>
      <c r="H20" s="5">
        <f t="shared" si="0"/>
        <v>51565</v>
      </c>
    </row>
    <row r="21" spans="1:8" ht="17.25" thickBot="1">
      <c r="A21" s="15"/>
      <c r="B21" s="16"/>
      <c r="C21" s="46"/>
      <c r="D21" s="59"/>
      <c r="E21" s="63"/>
      <c r="F21" s="5">
        <v>328</v>
      </c>
      <c r="G21" s="11">
        <f t="shared" si="2"/>
        <v>150.69999999999999</v>
      </c>
      <c r="H21" s="5">
        <f t="shared" si="0"/>
        <v>49429</v>
      </c>
    </row>
    <row r="22" spans="1:8" ht="17.25" thickBot="1">
      <c r="A22" s="15"/>
      <c r="B22" s="16"/>
      <c r="C22" s="46"/>
      <c r="D22" s="60"/>
      <c r="E22" s="3"/>
      <c r="F22" s="5">
        <v>312</v>
      </c>
      <c r="G22" s="11">
        <f t="shared" si="2"/>
        <v>151.5</v>
      </c>
      <c r="H22" s="5">
        <f t="shared" si="0"/>
        <v>47268</v>
      </c>
    </row>
    <row r="23" spans="1:8" ht="17.25" thickBot="1">
      <c r="A23" s="15"/>
      <c r="B23" s="16"/>
      <c r="C23" s="46"/>
      <c r="D23" s="60"/>
      <c r="E23" s="3"/>
      <c r="F23" s="5">
        <v>296</v>
      </c>
      <c r="G23" s="11">
        <f t="shared" si="2"/>
        <v>152.30000000000001</v>
      </c>
      <c r="H23" s="5">
        <f t="shared" si="0"/>
        <v>45080</v>
      </c>
    </row>
    <row r="24" spans="1:8" ht="17.25" thickBot="1">
      <c r="A24" s="17"/>
      <c r="B24" s="18"/>
      <c r="C24" s="46"/>
      <c r="D24" s="61"/>
      <c r="E24" s="4"/>
      <c r="F24" s="5">
        <v>280</v>
      </c>
      <c r="G24" s="11">
        <f t="shared" si="2"/>
        <v>153.30000000000001</v>
      </c>
      <c r="H24" s="5">
        <f t="shared" si="0"/>
        <v>42924</v>
      </c>
    </row>
    <row r="25" spans="1:8" ht="17.25" thickBot="1">
      <c r="A25" s="13" t="s">
        <v>21</v>
      </c>
      <c r="B25" s="14"/>
      <c r="C25" s="46"/>
      <c r="D25" s="3"/>
      <c r="E25" s="33" t="s">
        <v>18</v>
      </c>
      <c r="F25" s="5">
        <v>424</v>
      </c>
      <c r="G25" s="11">
        <f>ROUNDDOWN((6180/F25+135),1)</f>
        <v>149.5</v>
      </c>
      <c r="H25" s="5">
        <f t="shared" si="0"/>
        <v>63388</v>
      </c>
    </row>
    <row r="26" spans="1:8" ht="16.5" customHeight="1" thickBot="1">
      <c r="A26" s="15"/>
      <c r="B26" s="16"/>
      <c r="C26" s="46"/>
      <c r="D26" s="3"/>
      <c r="E26" s="62"/>
      <c r="F26" s="5">
        <v>408</v>
      </c>
      <c r="G26" s="11">
        <f t="shared" ref="G26:G34" si="3">ROUNDDOWN((6180/F26+135),1)</f>
        <v>150.1</v>
      </c>
      <c r="H26" s="5">
        <f t="shared" si="0"/>
        <v>61240</v>
      </c>
    </row>
    <row r="27" spans="1:8" ht="17.25" thickBot="1">
      <c r="A27" s="15"/>
      <c r="B27" s="16"/>
      <c r="C27" s="46"/>
      <c r="D27" s="3"/>
      <c r="E27" s="62"/>
      <c r="F27" s="5">
        <v>392</v>
      </c>
      <c r="G27" s="11">
        <f t="shared" si="3"/>
        <v>150.69999999999999</v>
      </c>
      <c r="H27" s="5">
        <f t="shared" si="0"/>
        <v>59074</v>
      </c>
    </row>
    <row r="28" spans="1:8" ht="17.25" thickBot="1">
      <c r="A28" s="15"/>
      <c r="B28" s="16"/>
      <c r="C28" s="46"/>
      <c r="D28" s="58" t="s">
        <v>13</v>
      </c>
      <c r="E28" s="62"/>
      <c r="F28" s="5">
        <v>376</v>
      </c>
      <c r="G28" s="11">
        <f t="shared" si="3"/>
        <v>151.4</v>
      </c>
      <c r="H28" s="5">
        <f t="shared" si="0"/>
        <v>56926</v>
      </c>
    </row>
    <row r="29" spans="1:8" ht="16.5" customHeight="1" thickBot="1">
      <c r="A29" s="15"/>
      <c r="B29" s="16"/>
      <c r="C29" s="46"/>
      <c r="D29" s="59"/>
      <c r="E29" s="62"/>
      <c r="F29" s="5">
        <v>360</v>
      </c>
      <c r="G29" s="11">
        <f t="shared" si="3"/>
        <v>152.1</v>
      </c>
      <c r="H29" s="5">
        <f t="shared" si="0"/>
        <v>54756</v>
      </c>
    </row>
    <row r="30" spans="1:8" ht="17.25" thickBot="1">
      <c r="A30" s="15"/>
      <c r="B30" s="16"/>
      <c r="C30" s="46"/>
      <c r="D30" s="59"/>
      <c r="E30" s="62"/>
      <c r="F30" s="5">
        <v>344</v>
      </c>
      <c r="G30" s="11">
        <f t="shared" si="3"/>
        <v>152.9</v>
      </c>
      <c r="H30" s="5">
        <f t="shared" si="0"/>
        <v>52597</v>
      </c>
    </row>
    <row r="31" spans="1:8" ht="17.25" thickBot="1">
      <c r="A31" s="15"/>
      <c r="B31" s="16"/>
      <c r="C31" s="46"/>
      <c r="D31" s="59"/>
      <c r="E31" s="63"/>
      <c r="F31" s="5">
        <v>328</v>
      </c>
      <c r="G31" s="11">
        <f t="shared" si="3"/>
        <v>153.80000000000001</v>
      </c>
      <c r="H31" s="5">
        <f t="shared" si="0"/>
        <v>50446</v>
      </c>
    </row>
    <row r="32" spans="1:8" ht="17.25" thickBot="1">
      <c r="A32" s="15"/>
      <c r="B32" s="16"/>
      <c r="C32" s="46"/>
      <c r="D32" s="60"/>
      <c r="E32" s="3"/>
      <c r="F32" s="5">
        <v>312</v>
      </c>
      <c r="G32" s="11">
        <f t="shared" si="3"/>
        <v>154.80000000000001</v>
      </c>
      <c r="H32" s="5">
        <f t="shared" si="0"/>
        <v>48297</v>
      </c>
    </row>
    <row r="33" spans="1:8" ht="17.25" thickBot="1">
      <c r="A33" s="15"/>
      <c r="B33" s="16"/>
      <c r="C33" s="46"/>
      <c r="D33" s="60"/>
      <c r="E33" s="3"/>
      <c r="F33" s="5">
        <v>296</v>
      </c>
      <c r="G33" s="11">
        <f t="shared" si="3"/>
        <v>155.80000000000001</v>
      </c>
      <c r="H33" s="5">
        <f t="shared" si="0"/>
        <v>46116</v>
      </c>
    </row>
    <row r="34" spans="1:8" ht="17.25" thickBot="1">
      <c r="A34" s="17"/>
      <c r="B34" s="18"/>
      <c r="C34" s="45"/>
      <c r="D34" s="61"/>
      <c r="E34" s="4"/>
      <c r="F34" s="5">
        <v>280</v>
      </c>
      <c r="G34" s="11">
        <f t="shared" si="3"/>
        <v>157</v>
      </c>
      <c r="H34" s="5">
        <f t="shared" si="0"/>
        <v>43960</v>
      </c>
    </row>
    <row r="35" spans="1:8">
      <c r="A35" s="49" t="s">
        <v>35</v>
      </c>
      <c r="B35" s="50"/>
      <c r="C35" s="50"/>
      <c r="D35" s="50"/>
      <c r="E35" s="50"/>
      <c r="F35" s="50"/>
      <c r="G35" s="50"/>
      <c r="H35" s="51"/>
    </row>
    <row r="36" spans="1:8">
      <c r="A36" s="52"/>
      <c r="B36" s="53"/>
      <c r="C36" s="53"/>
      <c r="D36" s="53"/>
      <c r="E36" s="53"/>
      <c r="F36" s="53"/>
      <c r="G36" s="53"/>
      <c r="H36" s="54"/>
    </row>
    <row r="37" spans="1:8">
      <c r="A37" s="52"/>
      <c r="B37" s="53"/>
      <c r="C37" s="53"/>
      <c r="D37" s="53"/>
      <c r="E37" s="53"/>
      <c r="F37" s="53"/>
      <c r="G37" s="53"/>
      <c r="H37" s="54"/>
    </row>
    <row r="38" spans="1:8">
      <c r="A38" s="52"/>
      <c r="B38" s="53"/>
      <c r="C38" s="53"/>
      <c r="D38" s="53"/>
      <c r="E38" s="53"/>
      <c r="F38" s="53"/>
      <c r="G38" s="53"/>
      <c r="H38" s="54"/>
    </row>
    <row r="39" spans="1:8">
      <c r="A39" s="52"/>
      <c r="B39" s="53"/>
      <c r="C39" s="53"/>
      <c r="D39" s="53"/>
      <c r="E39" s="53"/>
      <c r="F39" s="53"/>
      <c r="G39" s="53"/>
      <c r="H39" s="54"/>
    </row>
    <row r="40" spans="1:8">
      <c r="A40" s="52"/>
      <c r="B40" s="53"/>
      <c r="C40" s="53"/>
      <c r="D40" s="53"/>
      <c r="E40" s="53"/>
      <c r="F40" s="53"/>
      <c r="G40" s="53"/>
      <c r="H40" s="54"/>
    </row>
    <row r="41" spans="1:8">
      <c r="A41" s="52"/>
      <c r="B41" s="53"/>
      <c r="C41" s="53"/>
      <c r="D41" s="53"/>
      <c r="E41" s="53"/>
      <c r="F41" s="53"/>
      <c r="G41" s="53"/>
      <c r="H41" s="54"/>
    </row>
    <row r="42" spans="1:8">
      <c r="A42" s="52"/>
      <c r="B42" s="53"/>
      <c r="C42" s="53"/>
      <c r="D42" s="53"/>
      <c r="E42" s="53"/>
      <c r="F42" s="53"/>
      <c r="G42" s="53"/>
      <c r="H42" s="54"/>
    </row>
    <row r="43" spans="1:8" ht="17.25" thickBot="1">
      <c r="A43" s="55"/>
      <c r="B43" s="56"/>
      <c r="C43" s="56"/>
      <c r="D43" s="56"/>
      <c r="E43" s="56"/>
      <c r="F43" s="56"/>
      <c r="G43" s="56"/>
      <c r="H43" s="57"/>
    </row>
  </sheetData>
  <mergeCells count="18">
    <mergeCell ref="A35:H43"/>
    <mergeCell ref="E25:E31"/>
    <mergeCell ref="D28:D34"/>
    <mergeCell ref="E5:E11"/>
    <mergeCell ref="D8:D14"/>
    <mergeCell ref="E15:E21"/>
    <mergeCell ref="D18:D24"/>
    <mergeCell ref="A5:B14"/>
    <mergeCell ref="A15:B24"/>
    <mergeCell ref="A25:B34"/>
    <mergeCell ref="C5:C34"/>
    <mergeCell ref="A1:H2"/>
    <mergeCell ref="D3:E4"/>
    <mergeCell ref="F3:F4"/>
    <mergeCell ref="G3:G4"/>
    <mergeCell ref="H3:H4"/>
    <mergeCell ref="A3:B4"/>
    <mergeCell ref="C3:C4"/>
  </mergeCells>
  <phoneticPr fontId="1" type="noConversion"/>
  <printOptions horizontalCentered="1"/>
  <pageMargins left="0.39370078740157483" right="0.39370078740157483" top="0.39370078740157483" bottom="0.3937007874015748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workbookViewId="0">
      <selection activeCell="A2" sqref="A2:I46"/>
    </sheetView>
  </sheetViews>
  <sheetFormatPr defaultRowHeight="16.5"/>
  <cols>
    <col min="9" max="9" width="15.125" customWidth="1"/>
  </cols>
  <sheetData>
    <row r="1" spans="1:21" s="9" customFormat="1" ht="21">
      <c r="A1" s="64" t="s">
        <v>29</v>
      </c>
      <c r="B1" s="65"/>
      <c r="C1" s="65"/>
      <c r="D1" s="65"/>
      <c r="E1" s="65"/>
      <c r="F1" s="65"/>
      <c r="G1" s="65"/>
      <c r="H1" s="65"/>
      <c r="I1" s="65"/>
      <c r="U1" s="10"/>
    </row>
    <row r="2" spans="1:21">
      <c r="A2" s="66" t="s">
        <v>40</v>
      </c>
      <c r="B2" s="67"/>
      <c r="C2" s="67"/>
      <c r="D2" s="67"/>
      <c r="E2" s="67"/>
      <c r="F2" s="67"/>
      <c r="G2" s="67"/>
      <c r="H2" s="67"/>
      <c r="I2" s="67"/>
    </row>
    <row r="3" spans="1:21">
      <c r="A3" s="67"/>
      <c r="B3" s="67"/>
      <c r="C3" s="67"/>
      <c r="D3" s="67"/>
      <c r="E3" s="67"/>
      <c r="F3" s="67"/>
      <c r="G3" s="67"/>
      <c r="H3" s="67"/>
      <c r="I3" s="67"/>
    </row>
    <row r="4" spans="1:21">
      <c r="A4" s="67"/>
      <c r="B4" s="67"/>
      <c r="C4" s="67"/>
      <c r="D4" s="67"/>
      <c r="E4" s="67"/>
      <c r="F4" s="67"/>
      <c r="G4" s="67"/>
      <c r="H4" s="67"/>
      <c r="I4" s="67"/>
    </row>
    <row r="5" spans="1:21">
      <c r="A5" s="67"/>
      <c r="B5" s="67"/>
      <c r="C5" s="67"/>
      <c r="D5" s="67"/>
      <c r="E5" s="67"/>
      <c r="F5" s="67"/>
      <c r="G5" s="67"/>
      <c r="H5" s="67"/>
      <c r="I5" s="67"/>
    </row>
    <row r="6" spans="1:21">
      <c r="A6" s="67"/>
      <c r="B6" s="67"/>
      <c r="C6" s="67"/>
      <c r="D6" s="67"/>
      <c r="E6" s="67"/>
      <c r="F6" s="67"/>
      <c r="G6" s="67"/>
      <c r="H6" s="67"/>
      <c r="I6" s="67"/>
    </row>
    <row r="7" spans="1:21">
      <c r="A7" s="67"/>
      <c r="B7" s="67"/>
      <c r="C7" s="67"/>
      <c r="D7" s="67"/>
      <c r="E7" s="67"/>
      <c r="F7" s="67"/>
      <c r="G7" s="67"/>
      <c r="H7" s="67"/>
      <c r="I7" s="67"/>
    </row>
    <row r="8" spans="1:21">
      <c r="A8" s="67"/>
      <c r="B8" s="67"/>
      <c r="C8" s="67"/>
      <c r="D8" s="67"/>
      <c r="E8" s="67"/>
      <c r="F8" s="67"/>
      <c r="G8" s="67"/>
      <c r="H8" s="67"/>
      <c r="I8" s="67"/>
    </row>
    <row r="9" spans="1:21">
      <c r="A9" s="67"/>
      <c r="B9" s="67"/>
      <c r="C9" s="67"/>
      <c r="D9" s="67"/>
      <c r="E9" s="67"/>
      <c r="F9" s="67"/>
      <c r="G9" s="67"/>
      <c r="H9" s="67"/>
      <c r="I9" s="67"/>
    </row>
    <row r="10" spans="1:21">
      <c r="A10" s="67"/>
      <c r="B10" s="67"/>
      <c r="C10" s="67"/>
      <c r="D10" s="67"/>
      <c r="E10" s="67"/>
      <c r="F10" s="67"/>
      <c r="G10" s="67"/>
      <c r="H10" s="67"/>
      <c r="I10" s="67"/>
    </row>
    <row r="11" spans="1:21">
      <c r="A11" s="67"/>
      <c r="B11" s="67"/>
      <c r="C11" s="67"/>
      <c r="D11" s="67"/>
      <c r="E11" s="67"/>
      <c r="F11" s="67"/>
      <c r="G11" s="67"/>
      <c r="H11" s="67"/>
      <c r="I11" s="67"/>
    </row>
    <row r="12" spans="1:21">
      <c r="A12" s="67"/>
      <c r="B12" s="67"/>
      <c r="C12" s="67"/>
      <c r="D12" s="67"/>
      <c r="E12" s="67"/>
      <c r="F12" s="67"/>
      <c r="G12" s="67"/>
      <c r="H12" s="67"/>
      <c r="I12" s="67"/>
    </row>
    <row r="13" spans="1:21">
      <c r="A13" s="67"/>
      <c r="B13" s="67"/>
      <c r="C13" s="67"/>
      <c r="D13" s="67"/>
      <c r="E13" s="67"/>
      <c r="F13" s="67"/>
      <c r="G13" s="67"/>
      <c r="H13" s="67"/>
      <c r="I13" s="67"/>
    </row>
    <row r="14" spans="1:21">
      <c r="A14" s="67"/>
      <c r="B14" s="67"/>
      <c r="C14" s="67"/>
      <c r="D14" s="67"/>
      <c r="E14" s="67"/>
      <c r="F14" s="67"/>
      <c r="G14" s="67"/>
      <c r="H14" s="67"/>
      <c r="I14" s="67"/>
    </row>
    <row r="15" spans="1:21">
      <c r="A15" s="67"/>
      <c r="B15" s="67"/>
      <c r="C15" s="67"/>
      <c r="D15" s="67"/>
      <c r="E15" s="67"/>
      <c r="F15" s="67"/>
      <c r="G15" s="67"/>
      <c r="H15" s="67"/>
      <c r="I15" s="67"/>
    </row>
    <row r="16" spans="1:21">
      <c r="A16" s="67"/>
      <c r="B16" s="67"/>
      <c r="C16" s="67"/>
      <c r="D16" s="67"/>
      <c r="E16" s="67"/>
      <c r="F16" s="67"/>
      <c r="G16" s="67"/>
      <c r="H16" s="67"/>
      <c r="I16" s="67"/>
    </row>
    <row r="17" spans="1:9">
      <c r="A17" s="67"/>
      <c r="B17" s="67"/>
      <c r="C17" s="67"/>
      <c r="D17" s="67"/>
      <c r="E17" s="67"/>
      <c r="F17" s="67"/>
      <c r="G17" s="67"/>
      <c r="H17" s="67"/>
      <c r="I17" s="67"/>
    </row>
    <row r="18" spans="1:9">
      <c r="A18" s="67"/>
      <c r="B18" s="67"/>
      <c r="C18" s="67"/>
      <c r="D18" s="67"/>
      <c r="E18" s="67"/>
      <c r="F18" s="67"/>
      <c r="G18" s="67"/>
      <c r="H18" s="67"/>
      <c r="I18" s="67"/>
    </row>
    <row r="19" spans="1:9">
      <c r="A19" s="67"/>
      <c r="B19" s="67"/>
      <c r="C19" s="67"/>
      <c r="D19" s="67"/>
      <c r="E19" s="67"/>
      <c r="F19" s="67"/>
      <c r="G19" s="67"/>
      <c r="H19" s="67"/>
      <c r="I19" s="67"/>
    </row>
    <row r="20" spans="1:9">
      <c r="A20" s="67"/>
      <c r="B20" s="67"/>
      <c r="C20" s="67"/>
      <c r="D20" s="67"/>
      <c r="E20" s="67"/>
      <c r="F20" s="67"/>
      <c r="G20" s="67"/>
      <c r="H20" s="67"/>
      <c r="I20" s="67"/>
    </row>
    <row r="21" spans="1:9">
      <c r="A21" s="67"/>
      <c r="B21" s="67"/>
      <c r="C21" s="67"/>
      <c r="D21" s="67"/>
      <c r="E21" s="67"/>
      <c r="F21" s="67"/>
      <c r="G21" s="67"/>
      <c r="H21" s="67"/>
      <c r="I21" s="67"/>
    </row>
    <row r="22" spans="1:9">
      <c r="A22" s="67"/>
      <c r="B22" s="67"/>
      <c r="C22" s="67"/>
      <c r="D22" s="67"/>
      <c r="E22" s="67"/>
      <c r="F22" s="67"/>
      <c r="G22" s="67"/>
      <c r="H22" s="67"/>
      <c r="I22" s="67"/>
    </row>
    <row r="23" spans="1:9">
      <c r="A23" s="67"/>
      <c r="B23" s="67"/>
      <c r="C23" s="67"/>
      <c r="D23" s="67"/>
      <c r="E23" s="67"/>
      <c r="F23" s="67"/>
      <c r="G23" s="67"/>
      <c r="H23" s="67"/>
      <c r="I23" s="67"/>
    </row>
    <row r="24" spans="1:9">
      <c r="A24" s="67"/>
      <c r="B24" s="67"/>
      <c r="C24" s="67"/>
      <c r="D24" s="67"/>
      <c r="E24" s="67"/>
      <c r="F24" s="67"/>
      <c r="G24" s="67"/>
      <c r="H24" s="67"/>
      <c r="I24" s="67"/>
    </row>
    <row r="25" spans="1:9">
      <c r="A25" s="67"/>
      <c r="B25" s="67"/>
      <c r="C25" s="67"/>
      <c r="D25" s="67"/>
      <c r="E25" s="67"/>
      <c r="F25" s="67"/>
      <c r="G25" s="67"/>
      <c r="H25" s="67"/>
      <c r="I25" s="67"/>
    </row>
    <row r="26" spans="1:9">
      <c r="A26" s="67"/>
      <c r="B26" s="67"/>
      <c r="C26" s="67"/>
      <c r="D26" s="67"/>
      <c r="E26" s="67"/>
      <c r="F26" s="67"/>
      <c r="G26" s="67"/>
      <c r="H26" s="67"/>
      <c r="I26" s="67"/>
    </row>
    <row r="27" spans="1:9">
      <c r="A27" s="67"/>
      <c r="B27" s="67"/>
      <c r="C27" s="67"/>
      <c r="D27" s="67"/>
      <c r="E27" s="67"/>
      <c r="F27" s="67"/>
      <c r="G27" s="67"/>
      <c r="H27" s="67"/>
      <c r="I27" s="67"/>
    </row>
    <row r="28" spans="1:9">
      <c r="A28" s="67"/>
      <c r="B28" s="67"/>
      <c r="C28" s="67"/>
      <c r="D28" s="67"/>
      <c r="E28" s="67"/>
      <c r="F28" s="67"/>
      <c r="G28" s="67"/>
      <c r="H28" s="67"/>
      <c r="I28" s="67"/>
    </row>
    <row r="29" spans="1:9">
      <c r="A29" s="67"/>
      <c r="B29" s="67"/>
      <c r="C29" s="67"/>
      <c r="D29" s="67"/>
      <c r="E29" s="67"/>
      <c r="F29" s="67"/>
      <c r="G29" s="67"/>
      <c r="H29" s="67"/>
      <c r="I29" s="67"/>
    </row>
    <row r="30" spans="1:9">
      <c r="A30" s="67"/>
      <c r="B30" s="67"/>
      <c r="C30" s="67"/>
      <c r="D30" s="67"/>
      <c r="E30" s="67"/>
      <c r="F30" s="67"/>
      <c r="G30" s="67"/>
      <c r="H30" s="67"/>
      <c r="I30" s="67"/>
    </row>
    <row r="31" spans="1:9">
      <c r="A31" s="67"/>
      <c r="B31" s="67"/>
      <c r="C31" s="67"/>
      <c r="D31" s="67"/>
      <c r="E31" s="67"/>
      <c r="F31" s="67"/>
      <c r="G31" s="67"/>
      <c r="H31" s="67"/>
      <c r="I31" s="67"/>
    </row>
    <row r="32" spans="1:9">
      <c r="A32" s="67"/>
      <c r="B32" s="67"/>
      <c r="C32" s="67"/>
      <c r="D32" s="67"/>
      <c r="E32" s="67"/>
      <c r="F32" s="67"/>
      <c r="G32" s="67"/>
      <c r="H32" s="67"/>
      <c r="I32" s="67"/>
    </row>
    <row r="33" spans="1:9">
      <c r="A33" s="67"/>
      <c r="B33" s="67"/>
      <c r="C33" s="67"/>
      <c r="D33" s="67"/>
      <c r="E33" s="67"/>
      <c r="F33" s="67"/>
      <c r="G33" s="67"/>
      <c r="H33" s="67"/>
      <c r="I33" s="67"/>
    </row>
    <row r="34" spans="1:9">
      <c r="A34" s="67"/>
      <c r="B34" s="67"/>
      <c r="C34" s="67"/>
      <c r="D34" s="67"/>
      <c r="E34" s="67"/>
      <c r="F34" s="67"/>
      <c r="G34" s="67"/>
      <c r="H34" s="67"/>
      <c r="I34" s="67"/>
    </row>
    <row r="35" spans="1:9">
      <c r="A35" s="67"/>
      <c r="B35" s="67"/>
      <c r="C35" s="67"/>
      <c r="D35" s="67"/>
      <c r="E35" s="67"/>
      <c r="F35" s="67"/>
      <c r="G35" s="67"/>
      <c r="H35" s="67"/>
      <c r="I35" s="67"/>
    </row>
    <row r="36" spans="1:9">
      <c r="A36" s="67"/>
      <c r="B36" s="67"/>
      <c r="C36" s="67"/>
      <c r="D36" s="67"/>
      <c r="E36" s="67"/>
      <c r="F36" s="67"/>
      <c r="G36" s="67"/>
      <c r="H36" s="67"/>
      <c r="I36" s="67"/>
    </row>
    <row r="37" spans="1:9">
      <c r="A37" s="67"/>
      <c r="B37" s="67"/>
      <c r="C37" s="67"/>
      <c r="D37" s="67"/>
      <c r="E37" s="67"/>
      <c r="F37" s="67"/>
      <c r="G37" s="67"/>
      <c r="H37" s="67"/>
      <c r="I37" s="67"/>
    </row>
    <row r="38" spans="1:9">
      <c r="A38" s="67"/>
      <c r="B38" s="67"/>
      <c r="C38" s="67"/>
      <c r="D38" s="67"/>
      <c r="E38" s="67"/>
      <c r="F38" s="67"/>
      <c r="G38" s="67"/>
      <c r="H38" s="67"/>
      <c r="I38" s="67"/>
    </row>
    <row r="39" spans="1:9">
      <c r="A39" s="67"/>
      <c r="B39" s="67"/>
      <c r="C39" s="67"/>
      <c r="D39" s="67"/>
      <c r="E39" s="67"/>
      <c r="F39" s="67"/>
      <c r="G39" s="67"/>
      <c r="H39" s="67"/>
      <c r="I39" s="67"/>
    </row>
    <row r="40" spans="1:9">
      <c r="A40" s="67"/>
      <c r="B40" s="67"/>
      <c r="C40" s="67"/>
      <c r="D40" s="67"/>
      <c r="E40" s="67"/>
      <c r="F40" s="67"/>
      <c r="G40" s="67"/>
      <c r="H40" s="67"/>
      <c r="I40" s="67"/>
    </row>
    <row r="41" spans="1:9">
      <c r="A41" s="67"/>
      <c r="B41" s="67"/>
      <c r="C41" s="67"/>
      <c r="D41" s="67"/>
      <c r="E41" s="67"/>
      <c r="F41" s="67"/>
      <c r="G41" s="67"/>
      <c r="H41" s="67"/>
      <c r="I41" s="67"/>
    </row>
    <row r="42" spans="1:9">
      <c r="A42" s="67"/>
      <c r="B42" s="67"/>
      <c r="C42" s="67"/>
      <c r="D42" s="67"/>
      <c r="E42" s="67"/>
      <c r="F42" s="67"/>
      <c r="G42" s="67"/>
      <c r="H42" s="67"/>
      <c r="I42" s="67"/>
    </row>
    <row r="43" spans="1:9">
      <c r="A43" s="67"/>
      <c r="B43" s="67"/>
      <c r="C43" s="67"/>
      <c r="D43" s="67"/>
      <c r="E43" s="67"/>
      <c r="F43" s="67"/>
      <c r="G43" s="67"/>
      <c r="H43" s="67"/>
      <c r="I43" s="67"/>
    </row>
    <row r="44" spans="1:9">
      <c r="A44" s="67"/>
      <c r="B44" s="67"/>
      <c r="C44" s="67"/>
      <c r="D44" s="67"/>
      <c r="E44" s="67"/>
      <c r="F44" s="67"/>
      <c r="G44" s="67"/>
      <c r="H44" s="67"/>
      <c r="I44" s="67"/>
    </row>
    <row r="45" spans="1:9">
      <c r="A45" s="67"/>
      <c r="B45" s="67"/>
      <c r="C45" s="67"/>
      <c r="D45" s="67"/>
      <c r="E45" s="67"/>
      <c r="F45" s="67"/>
      <c r="G45" s="67"/>
      <c r="H45" s="67"/>
      <c r="I45" s="67"/>
    </row>
    <row r="46" spans="1:9">
      <c r="A46" s="67"/>
      <c r="B46" s="67"/>
      <c r="C46" s="67"/>
      <c r="D46" s="67"/>
      <c r="E46" s="67"/>
      <c r="F46" s="67"/>
      <c r="G46" s="67"/>
      <c r="H46" s="67"/>
      <c r="I46" s="67"/>
    </row>
  </sheetData>
  <mergeCells count="2">
    <mergeCell ref="A1:I1"/>
    <mergeCell ref="A2:I46"/>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約僱一至三級</vt:lpstr>
      <vt:lpstr>約僱四至六級</vt:lpstr>
      <vt:lpstr>約聘一至三級</vt:lpstr>
      <vt:lpstr>約聘四至六級</vt:lpstr>
      <vt:lpstr>計算公式說明</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陳涵騏</dc:creator>
  <cp:lastModifiedBy>張立璇</cp:lastModifiedBy>
  <cp:lastPrinted>2024-01-19T09:28:06Z</cp:lastPrinted>
  <dcterms:created xsi:type="dcterms:W3CDTF">2022-02-09T03:06:33Z</dcterms:created>
  <dcterms:modified xsi:type="dcterms:W3CDTF">2024-01-19T09:33:44Z</dcterms:modified>
</cp:coreProperties>
</file>